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ate1904="1" hidePivotFieldList="1"/>
  <mc:AlternateContent xmlns:mc="http://schemas.openxmlformats.org/markup-compatibility/2006">
    <mc:Choice Requires="x15">
      <x15ac:absPath xmlns:x15ac="http://schemas.microsoft.com/office/spreadsheetml/2010/11/ac" url="/Users/KingC/Downloads/_FHW Content/"/>
    </mc:Choice>
  </mc:AlternateContent>
  <xr:revisionPtr revIDLastSave="0" documentId="13_ncr:1_{C0EA0DD7-3635-FB49-89ED-D755D562FC82}" xr6:coauthVersionLast="36" xr6:coauthVersionMax="36" xr10:uidLastSave="{00000000-0000-0000-0000-000000000000}"/>
  <bookViews>
    <workbookView xWindow="4280" yWindow="1560" windowWidth="31460" windowHeight="18440" tabRatio="500" xr2:uid="{00000000-000D-0000-FFFF-FFFF00000000}"/>
  </bookViews>
  <sheets>
    <sheet name="Debt Challenge" sheetId="1" r:id="rId1"/>
  </sheets>
  <calcPr calcId="18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F11" i="1" l="1"/>
  <c r="F9" i="1" l="1"/>
  <c r="F10" i="1"/>
  <c r="F12" i="1"/>
  <c r="F13" i="1"/>
  <c r="F14" i="1"/>
  <c r="E14" i="1" l="1"/>
  <c r="E48" i="1"/>
  <c r="D48" i="1"/>
  <c r="C48" i="1"/>
  <c r="B48" i="1"/>
  <c r="E43" i="1"/>
  <c r="D43" i="1"/>
  <c r="C43" i="1"/>
  <c r="B43" i="1"/>
  <c r="D14" i="1"/>
  <c r="C27" i="1" s="1"/>
  <c r="C14" i="1"/>
  <c r="C26" i="1" s="1"/>
  <c r="F21" i="1"/>
  <c r="C30" i="1" l="1"/>
  <c r="C20" i="1"/>
  <c r="C31" i="1" s="1"/>
  <c r="C28" i="1"/>
  <c r="C33" i="1" l="1"/>
  <c r="F48" i="1" s="1"/>
  <c r="F43" i="1"/>
</calcChain>
</file>

<file path=xl/sharedStrings.xml><?xml version="1.0" encoding="utf-8"?>
<sst xmlns="http://schemas.openxmlformats.org/spreadsheetml/2006/main" count="46" uniqueCount="35">
  <si>
    <t>Creditor</t>
  </si>
  <si>
    <t>% of Total</t>
  </si>
  <si>
    <t>Interest Rate</t>
  </si>
  <si>
    <t>Total Debt:</t>
  </si>
  <si>
    <t>Monthly Payment</t>
  </si>
  <si>
    <t>Average Interest Rate:</t>
  </si>
  <si>
    <t>Total Monthly Payments:</t>
  </si>
  <si>
    <t>Extra Repayments:</t>
  </si>
  <si>
    <t>Average Monthly Interest:</t>
  </si>
  <si>
    <t>Car Loan</t>
  </si>
  <si>
    <t>Student Loan</t>
  </si>
  <si>
    <t>Balance</t>
  </si>
  <si>
    <t>Totals &amp; Summary</t>
  </si>
  <si>
    <t xml:space="preserve"> </t>
  </si>
  <si>
    <t>Amount</t>
  </si>
  <si>
    <t>Repayment Budget</t>
  </si>
  <si>
    <t>Budgeted Amount</t>
  </si>
  <si>
    <t>Debts</t>
  </si>
  <si>
    <t>New Payment</t>
  </si>
  <si>
    <t>Repayment Strategies</t>
  </si>
  <si>
    <t>A calculated summary of your total debts and what you have available to pay them back. If your extra repayments are negative, you're not making your minimum payments and need to re-budget!</t>
  </si>
  <si>
    <t>Payment Date</t>
  </si>
  <si>
    <t>Mortgage</t>
  </si>
  <si>
    <t>Credit Card #2</t>
  </si>
  <si>
    <t>Credit Card #1</t>
  </si>
  <si>
    <t>TOTAL</t>
  </si>
  <si>
    <t>Debt Freedom Challenge</t>
  </si>
  <si>
    <t>Notes</t>
  </si>
  <si>
    <t xml:space="preserve">List all of your debts. Enter the balance you owe, annual interest rate, and required monthly payment for each. Update spreadsheet as you pay off your debts. </t>
  </si>
  <si>
    <t>Add more rows, if needed. Include payment dates and determine if you need to adjust your payment dates to improve overall cash flow.</t>
  </si>
  <si>
    <t>Enter the amount you will make available each month for debt repayment. This amount needs to be equal to or greater than the total monthly payment above.</t>
  </si>
  <si>
    <t>Amount Available for Repayment:</t>
  </si>
  <si>
    <t>Highest Interest Rate First (Avalanche Method - Pay all other minimum balances PLUS):</t>
  </si>
  <si>
    <t>Lowest Balance First (Snowball Method - Pay all other minimum balances PLUS):</t>
  </si>
  <si>
    <t>There are two strategies for prioritizing debt repayment: Avalanche (highest interest debt first) + Snowball (lowest balance debt first). Choose the debt you most want to eliminate from the two options below. While continuing to make the minimum payment on all other debt balances, start paying the new payment (current + extra payment) until you eliminate the debt. Then, apply that amount plus the regular monthly payment to the next debt according to your strategy (next highest interest or next lowest balance). Update this spreadsheet and keep up the momentum toward debt freedom.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</si>
</sst>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7">
    <font>
      <sz val="10"/>
      <name val="Verdana"/>
    </font>
    <font>
      <b/>
      <sz val="10"/>
      <name val="Verdana"/>
      <family val="2"/>
    </font>
    <font>
      <sz val="8"/>
      <name val="Verdana"/>
      <family val="2"/>
    </font>
    <font>
      <sz val="28"/>
      <name val="Harrington"/>
      <family val="5"/>
    </font>
    <font>
      <u/>
      <sz val="10"/>
      <color theme="10"/>
      <name val="Verdana"/>
      <family val="2"/>
    </font>
    <font>
      <u/>
      <sz val="10"/>
      <color theme="11"/>
      <name val="Verdana"/>
      <family val="2"/>
    </font>
    <font>
      <b/>
      <sz val="24"/>
      <name val="Cambria"/>
      <family val="1"/>
    </font>
    <font>
      <b/>
      <sz val="16"/>
      <name val="Calibri"/>
      <family val="2"/>
      <scheme val="minor"/>
    </font>
    <font>
      <sz val="10"/>
      <name val="Calibri"/>
      <family val="2"/>
      <scheme val="minor"/>
    </font>
    <font>
      <b/>
      <sz val="10"/>
      <name val="Calibri"/>
      <family val="2"/>
      <scheme val="minor"/>
    </font>
    <font>
      <b/>
      <sz val="12"/>
      <name val="Calibri"/>
      <family val="2"/>
      <scheme val="minor"/>
    </font>
    <font>
      <sz val="12"/>
      <name val="Calibri"/>
      <family val="2"/>
      <scheme val="minor"/>
    </font>
    <font>
      <u/>
      <sz val="12"/>
      <name val="Calibri"/>
      <family val="2"/>
      <scheme val="minor"/>
    </font>
    <font>
      <sz val="11"/>
      <name val="Calibri"/>
      <family val="2"/>
      <scheme val="minor"/>
    </font>
    <font>
      <sz val="12"/>
      <color theme="0"/>
      <name val="Calibri"/>
      <family val="2"/>
      <scheme val="minor"/>
    </font>
    <font>
      <sz val="12"/>
      <name val="Calibri"/>
      <scheme val="minor"/>
    </font>
    <font>
      <b/>
      <sz val="12"/>
      <name val="Calibri"/>
      <scheme val="minor"/>
    </font>
  </fonts>
  <fills count="4">
    <fill>
      <patternFill patternType="none"/>
    </fill>
    <fill>
      <patternFill patternType="gray125"/>
    </fill>
    <fill>
      <patternFill patternType="solid">
        <fgColor theme="8"/>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59">
    <xf numFmtId="0" fontId="0" fillId="0" borderId="0" xfId="0"/>
    <xf numFmtId="0" fontId="1" fillId="0" borderId="0" xfId="0" applyFont="1" applyFill="1" applyBorder="1"/>
    <xf numFmtId="0" fontId="0" fillId="0" borderId="0" xfId="0" applyFont="1" applyFill="1" applyBorder="1"/>
    <xf numFmtId="164" fontId="0" fillId="0" borderId="0" xfId="0" applyNumberFormat="1" applyFont="1" applyFill="1" applyBorder="1"/>
    <xf numFmtId="10" fontId="0" fillId="0" borderId="0" xfId="0" applyNumberFormat="1" applyFont="1" applyFill="1" applyBorder="1"/>
    <xf numFmtId="164" fontId="3" fillId="0" borderId="0" xfId="0" applyNumberFormat="1" applyFont="1" applyFill="1" applyBorder="1" applyAlignment="1">
      <alignment horizontal="right"/>
    </xf>
    <xf numFmtId="164" fontId="6" fillId="0" borderId="0" xfId="0" applyNumberFormat="1" applyFont="1" applyFill="1" applyBorder="1"/>
    <xf numFmtId="164" fontId="7" fillId="0" borderId="0" xfId="0" applyNumberFormat="1" applyFont="1" applyFill="1" applyBorder="1"/>
    <xf numFmtId="164" fontId="8" fillId="0" borderId="0" xfId="0" applyNumberFormat="1" applyFont="1" applyFill="1" applyBorder="1"/>
    <xf numFmtId="0" fontId="8" fillId="0" borderId="0" xfId="0" applyFont="1" applyFill="1" applyBorder="1"/>
    <xf numFmtId="10" fontId="8" fillId="0" borderId="0" xfId="0" applyNumberFormat="1" applyFont="1" applyFill="1" applyBorder="1"/>
    <xf numFmtId="0" fontId="10" fillId="0" borderId="0" xfId="0" applyFont="1" applyFill="1" applyBorder="1"/>
    <xf numFmtId="0" fontId="8" fillId="0" borderId="0" xfId="0" applyFont="1" applyFill="1"/>
    <xf numFmtId="164" fontId="8" fillId="0" borderId="0" xfId="0" applyNumberFormat="1" applyFont="1" applyFill="1"/>
    <xf numFmtId="10" fontId="8" fillId="0" borderId="0" xfId="0" applyNumberFormat="1" applyFont="1" applyFill="1"/>
    <xf numFmtId="10" fontId="9" fillId="0" borderId="0" xfId="0" applyNumberFormat="1" applyFont="1" applyFill="1" applyBorder="1"/>
    <xf numFmtId="164" fontId="9" fillId="0" borderId="0" xfId="0" applyNumberFormat="1" applyFont="1" applyFill="1" applyBorder="1"/>
    <xf numFmtId="164" fontId="11" fillId="0" borderId="0" xfId="0" applyNumberFormat="1" applyFont="1" applyFill="1" applyBorder="1"/>
    <xf numFmtId="0" fontId="11" fillId="0" borderId="0" xfId="0" applyFont="1" applyFill="1" applyBorder="1"/>
    <xf numFmtId="10" fontId="11" fillId="0" borderId="0" xfId="0" applyNumberFormat="1" applyFont="1" applyFill="1" applyBorder="1"/>
    <xf numFmtId="0" fontId="11" fillId="0" borderId="0" xfId="0" applyFont="1" applyFill="1"/>
    <xf numFmtId="164" fontId="11" fillId="0" borderId="0" xfId="0" applyNumberFormat="1" applyFont="1" applyFill="1"/>
    <xf numFmtId="10" fontId="11" fillId="0" borderId="0" xfId="0" applyNumberFormat="1" applyFont="1" applyFill="1"/>
    <xf numFmtId="164" fontId="10" fillId="0" borderId="0" xfId="0" applyNumberFormat="1" applyFont="1" applyFill="1"/>
    <xf numFmtId="164" fontId="11" fillId="0" borderId="0" xfId="0" applyNumberFormat="1" applyFont="1" applyFill="1" applyBorder="1" applyAlignment="1">
      <alignment horizontal="right"/>
    </xf>
    <xf numFmtId="164" fontId="10" fillId="0" borderId="0" xfId="0" applyNumberFormat="1" applyFont="1" applyFill="1" applyBorder="1"/>
    <xf numFmtId="10" fontId="10" fillId="0" borderId="0" xfId="0" applyNumberFormat="1" applyFont="1" applyFill="1" applyBorder="1"/>
    <xf numFmtId="0" fontId="11" fillId="0" borderId="0" xfId="0" applyFont="1"/>
    <xf numFmtId="0" fontId="10" fillId="0" borderId="0" xfId="0" applyFont="1"/>
    <xf numFmtId="0" fontId="11" fillId="0" borderId="0" xfId="0" applyFont="1" applyFill="1" applyBorder="1" applyAlignment="1">
      <alignment horizontal="left"/>
    </xf>
    <xf numFmtId="10" fontId="11" fillId="0" borderId="0" xfId="0" applyNumberFormat="1" applyFont="1" applyFill="1" applyBorder="1" applyAlignment="1">
      <alignment horizontal="right"/>
    </xf>
    <xf numFmtId="0" fontId="11" fillId="0" borderId="0" xfId="0" applyFont="1" applyAlignment="1">
      <alignment horizontal="right"/>
    </xf>
    <xf numFmtId="0" fontId="13" fillId="0" borderId="0" xfId="0" applyFont="1" applyFill="1" applyBorder="1"/>
    <xf numFmtId="0" fontId="14" fillId="2" borderId="0" xfId="0" quotePrefix="1" applyFont="1" applyFill="1"/>
    <xf numFmtId="164" fontId="14" fillId="2" borderId="0" xfId="0" applyNumberFormat="1" applyFont="1" applyFill="1" applyAlignment="1">
      <alignment horizontal="right"/>
    </xf>
    <xf numFmtId="0" fontId="12" fillId="2" borderId="0" xfId="0" quotePrefix="1" applyFont="1" applyFill="1" applyBorder="1"/>
    <xf numFmtId="164" fontId="11" fillId="2" borderId="0" xfId="0" applyNumberFormat="1" applyFont="1" applyFill="1" applyBorder="1" applyAlignment="1">
      <alignment horizontal="right"/>
    </xf>
    <xf numFmtId="0" fontId="14" fillId="2" borderId="0" xfId="0" applyFont="1" applyFill="1" applyBorder="1" applyAlignment="1">
      <alignment horizontal="left"/>
    </xf>
    <xf numFmtId="164" fontId="14" fillId="2" borderId="0" xfId="0" applyNumberFormat="1" applyFont="1" applyFill="1" applyBorder="1" applyAlignment="1">
      <alignment horizontal="right"/>
    </xf>
    <xf numFmtId="10" fontId="14" fillId="2" borderId="0" xfId="0" applyNumberFormat="1" applyFont="1" applyFill="1" applyBorder="1" applyAlignment="1">
      <alignment horizontal="right"/>
    </xf>
    <xf numFmtId="164" fontId="10" fillId="2" borderId="0" xfId="0" applyNumberFormat="1" applyFont="1" applyFill="1" applyBorder="1" applyAlignment="1">
      <alignment horizontal="center"/>
    </xf>
    <xf numFmtId="10" fontId="10" fillId="2" borderId="0" xfId="0" applyNumberFormat="1" applyFont="1" applyFill="1" applyBorder="1" applyAlignment="1">
      <alignment horizontal="center"/>
    </xf>
    <xf numFmtId="164" fontId="16" fillId="2" borderId="0" xfId="0" applyNumberFormat="1" applyFont="1" applyFill="1" applyBorder="1" applyAlignment="1">
      <alignment horizontal="center"/>
    </xf>
    <xf numFmtId="164" fontId="15" fillId="0" borderId="1" xfId="0" applyNumberFormat="1" applyFont="1" applyFill="1" applyBorder="1"/>
    <xf numFmtId="0" fontId="11" fillId="0" borderId="1" xfId="0" applyFont="1" applyFill="1" applyBorder="1"/>
    <xf numFmtId="164" fontId="11" fillId="0" borderId="1" xfId="0" applyNumberFormat="1" applyFont="1" applyFill="1" applyBorder="1"/>
    <xf numFmtId="10" fontId="11" fillId="0" borderId="1" xfId="0" applyNumberFormat="1" applyFont="1" applyFill="1" applyBorder="1"/>
    <xf numFmtId="0" fontId="15" fillId="0" borderId="1" xfId="0" applyFont="1" applyFill="1" applyBorder="1"/>
    <xf numFmtId="10" fontId="15" fillId="0" borderId="1" xfId="0" applyNumberFormat="1" applyFont="1" applyFill="1" applyBorder="1"/>
    <xf numFmtId="0" fontId="11" fillId="0" borderId="0" xfId="0" applyFont="1" applyFill="1" applyAlignment="1">
      <alignment horizontal="center"/>
    </xf>
    <xf numFmtId="10" fontId="11" fillId="0" borderId="2" xfId="0" applyNumberFormat="1" applyFont="1" applyFill="1" applyBorder="1"/>
    <xf numFmtId="0" fontId="10" fillId="2" borderId="0" xfId="0" applyFont="1" applyFill="1" applyBorder="1"/>
    <xf numFmtId="14" fontId="15" fillId="0" borderId="1" xfId="0" applyNumberFormat="1" applyFont="1" applyFill="1" applyBorder="1"/>
    <xf numFmtId="14" fontId="15" fillId="0" borderId="3" xfId="0" applyNumberFormat="1" applyFont="1" applyFill="1" applyBorder="1"/>
    <xf numFmtId="0" fontId="11" fillId="3" borderId="0" xfId="0" applyFont="1" applyFill="1" applyBorder="1"/>
    <xf numFmtId="0" fontId="11" fillId="3" borderId="0" xfId="0" applyFont="1" applyFill="1"/>
    <xf numFmtId="0" fontId="15" fillId="0" borderId="1" xfId="0" applyNumberFormat="1" applyFont="1" applyFill="1" applyBorder="1"/>
    <xf numFmtId="0" fontId="15" fillId="0" borderId="3" xfId="0" applyNumberFormat="1" applyFont="1" applyFill="1" applyBorder="1"/>
    <xf numFmtId="164" fontId="11" fillId="0" borderId="0" xfId="0" applyNumberFormat="1" applyFont="1" applyFill="1" applyBorder="1" applyAlignment="1">
      <alignment horizontal="left" wrapText="1"/>
    </xf>
  </cellXfs>
  <cellStyles count="3">
    <cellStyle name="Followed Hyperlink" xfId="2" builtinId="9" hidden="1"/>
    <cellStyle name="Hyperlink" xfId="1" builtinId="8" hidden="1"/>
    <cellStyle name="Normal" xfId="0" builtinId="0"/>
  </cellStyles>
  <dxfs count="63">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0"/>
        <name val="Calibri"/>
        <scheme val="minor"/>
      </font>
      <numFmt numFmtId="164" formatCode="&quot;$&quot;#,##0.00"/>
      <fill>
        <patternFill patternType="solid">
          <fgColor indexed="64"/>
          <bgColor theme="8"/>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0"/>
        <name val="Calibri"/>
        <scheme val="minor"/>
      </font>
      <numFmt numFmtId="164" formatCode="&quot;$&quot;#,##0.00"/>
      <fill>
        <patternFill patternType="solid">
          <fgColor indexed="64"/>
          <bgColor theme="8"/>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dxf>
    <dxf>
      <font>
        <b val="0"/>
        <i val="0"/>
        <strike val="0"/>
        <condense val="0"/>
        <extend val="0"/>
        <outline val="0"/>
        <shadow val="0"/>
        <u val="none"/>
        <vertAlign val="baseline"/>
        <sz val="12"/>
        <color auto="1"/>
        <name val="Calibri"/>
        <scheme val="minor"/>
      </font>
      <fill>
        <patternFill patternType="none">
          <fgColor indexed="64"/>
          <bgColor indexed="65"/>
        </patternFill>
      </fill>
    </dxf>
    <dxf>
      <font>
        <strike val="0"/>
        <outline val="0"/>
        <shadow val="0"/>
        <u val="none"/>
        <vertAlign val="baseline"/>
        <sz val="12"/>
        <color auto="1"/>
        <name val="Calibri"/>
        <scheme val="minor"/>
      </font>
    </dxf>
    <dxf>
      <font>
        <strike val="0"/>
        <outline val="0"/>
        <shadow val="0"/>
        <u val="none"/>
        <vertAlign val="baseline"/>
        <sz val="12"/>
        <color theme="0"/>
        <name val="Calibri"/>
        <scheme val="minor"/>
      </font>
      <fill>
        <patternFill patternType="solid">
          <fgColor indexed="64"/>
          <bgColor theme="8"/>
        </patternFill>
      </fill>
    </dxf>
    <dxf>
      <font>
        <b/>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dxf>
    <dxf>
      <font>
        <b/>
        <i val="0"/>
        <strike val="0"/>
        <condense val="0"/>
        <extend val="0"/>
        <outline val="0"/>
        <shadow val="0"/>
        <u val="none"/>
        <vertAlign val="baseline"/>
        <sz val="12"/>
        <color auto="1"/>
        <name val="Calibri"/>
        <scheme val="minor"/>
      </font>
      <fill>
        <patternFill patternType="none">
          <fgColor indexed="64"/>
          <bgColor indexed="65"/>
        </patternFill>
      </fill>
    </dxf>
    <dxf>
      <font>
        <strike val="0"/>
        <outline val="0"/>
        <shadow val="0"/>
        <vertAlign val="baseline"/>
        <sz val="12"/>
        <color auto="1"/>
        <name val="Calibri"/>
        <scheme val="minor"/>
      </font>
    </dxf>
    <dxf>
      <font>
        <strike val="0"/>
        <outline val="0"/>
        <shadow val="0"/>
        <vertAlign val="baseline"/>
        <sz val="12"/>
        <color auto="1"/>
        <name val="Calibri"/>
        <scheme val="minor"/>
      </font>
      <fill>
        <patternFill patternType="solid">
          <fgColor indexed="64"/>
          <bgColor theme="8"/>
        </patternFill>
      </fill>
    </dxf>
    <dxf>
      <font>
        <b val="0"/>
        <i val="0"/>
        <strike val="0"/>
        <outline val="0"/>
        <shadow val="0"/>
        <u val="none"/>
        <vertAlign val="baseline"/>
        <sz val="12"/>
        <color auto="1"/>
        <name val="Calibri"/>
        <scheme val="minor"/>
      </font>
      <numFmt numFmtId="0" formatCode="General"/>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tint="-0.249977111117893"/>
        </patternFill>
      </fill>
      <border diagonalUp="0" diagonalDown="0" outline="0">
        <left/>
        <right/>
        <top/>
        <bottom/>
      </border>
    </dxf>
    <dxf>
      <numFmt numFmtId="165" formatCode="m/d/yyyy"/>
    </dxf>
    <dxf>
      <font>
        <b val="0"/>
        <i val="0"/>
        <strike val="0"/>
        <condense val="0"/>
        <extend val="0"/>
        <outline val="0"/>
        <shadow val="0"/>
        <u val="none"/>
        <vertAlign val="baseline"/>
        <sz val="12"/>
        <color auto="1"/>
        <name val="Calibri"/>
        <scheme val="minor"/>
      </font>
      <numFmt numFmtId="14" formatCode="0.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1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4" formatCode="&quot;$&quot;#,##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fill>
        <patternFill patternType="none">
          <fgColor indexed="64"/>
          <bgColor indexed="65"/>
        </patternFill>
      </fill>
    </dxf>
    <dxf>
      <font>
        <strike val="0"/>
        <outline val="0"/>
        <shadow val="0"/>
        <u val="none"/>
        <vertAlign val="baseline"/>
        <sz val="12"/>
        <color auto="1"/>
        <name val="Calibri"/>
        <scheme val="minor"/>
      </font>
      <fill>
        <patternFill patternType="solid">
          <fgColor indexed="64"/>
          <bgColor theme="8"/>
        </patternFill>
      </fill>
    </dxf>
    <dxf>
      <font>
        <color rgb="FF9C0006"/>
      </font>
      <fill>
        <patternFill>
          <bgColor rgb="FFFFC7CE"/>
        </patternFill>
      </fill>
    </dxf>
    <dxf>
      <font>
        <u/>
      </font>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color theme="0"/>
      </font>
      <fill>
        <patternFill>
          <bgColor rgb="FF00B0F0"/>
        </patternFill>
      </fill>
    </dxf>
    <dxf>
      <border>
        <left style="thin">
          <color theme="0" tint="-0.499984740745262"/>
        </left>
        <right style="thin">
          <color theme="0" tint="-0.499984740745262"/>
        </right>
        <top style="thin">
          <color theme="0" tint="-0.499984740745262"/>
        </top>
        <bottom style="thin">
          <color theme="0" tint="-0.499984740745262"/>
        </bottom>
        <vertical style="thin">
          <color theme="0" tint="-0.14996795556505021"/>
        </vertical>
        <horizontal style="thin">
          <color theme="0" tint="-0.14996795556505021"/>
        </horizontal>
      </border>
    </dxf>
    <dxf>
      <font>
        <u/>
      </font>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color theme="1"/>
      </font>
      <fill>
        <patternFill>
          <bgColor rgb="FF92D050"/>
        </patternFill>
      </fill>
    </dxf>
    <dxf>
      <border>
        <left style="thin">
          <color theme="0" tint="-0.499984740745262"/>
        </left>
        <right style="thin">
          <color theme="0" tint="-0.499984740745262"/>
        </right>
        <top style="thin">
          <color theme="0" tint="-0.499984740745262"/>
        </top>
        <bottom style="thin">
          <color theme="0" tint="-0.499984740745262"/>
        </bottom>
        <vertical style="thin">
          <color theme="0" tint="-0.14996795556505021"/>
        </vertical>
        <horizontal style="thin">
          <color theme="0" tint="-0.14996795556505021"/>
        </horizontal>
      </border>
    </dxf>
    <dxf>
      <font>
        <u/>
      </font>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color theme="0"/>
      </font>
      <fill>
        <patternFill>
          <bgColor rgb="FFE663BD"/>
        </patternFill>
      </fill>
    </dxf>
    <dxf>
      <border>
        <left style="thin">
          <color theme="0" tint="-0.499984740745262"/>
        </left>
        <right style="thin">
          <color theme="0" tint="-0.499984740745262"/>
        </right>
        <top style="thin">
          <color theme="0" tint="-0.499984740745262"/>
        </top>
        <bottom style="thin">
          <color theme="0" tint="-0.499984740745262"/>
        </bottom>
        <vertical style="thin">
          <color theme="0" tint="-0.14996795556505021"/>
        </vertical>
        <horizontal style="thin">
          <color theme="0" tint="-0.14996795556505021"/>
        </horizontal>
      </border>
    </dxf>
    <dxf>
      <font>
        <u/>
      </font>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font>
      <border>
        <left style="thin">
          <color theme="0" tint="-0.499984740745262"/>
        </left>
        <right style="thin">
          <color theme="0" tint="-0.499984740745262"/>
        </right>
        <top style="thin">
          <color theme="0" tint="-0.499984740745262"/>
        </top>
        <bottom style="thin">
          <color theme="0" tint="-0.499984740745262"/>
        </bottom>
        <vertical/>
        <horizontal/>
      </border>
    </dxf>
    <dxf>
      <font>
        <b/>
        <i val="0"/>
        <color theme="1"/>
      </font>
      <fill>
        <patternFill>
          <bgColor rgb="FFFBF83D"/>
        </patternFill>
      </fill>
    </dxf>
    <dxf>
      <border>
        <left style="thin">
          <color theme="0" tint="-0.499984740745262"/>
        </left>
        <right style="thin">
          <color theme="0" tint="-0.499984740745262"/>
        </right>
        <top style="thin">
          <color theme="0" tint="-0.499984740745262"/>
        </top>
        <bottom style="thin">
          <color theme="0" tint="-0.499984740745262"/>
        </bottom>
        <vertical style="thin">
          <color theme="0" tint="-0.14996795556505021"/>
        </vertical>
        <horizontal style="thin">
          <color theme="0" tint="-0.14996795556505021"/>
        </horizontal>
      </border>
    </dxf>
  </dxfs>
  <tableStyles count="4" defaultTableStyle="TableStyleMedium9" defaultPivotStyle="PivotStyleMedium7">
    <tableStyle name="Squawkfox - Category" pivot="0" count="6" xr9:uid="{00000000-0011-0000-FFFF-FFFF00000000}">
      <tableStyleElement type="wholeTable" dxfId="62"/>
      <tableStyleElement type="headerRow" dxfId="61"/>
      <tableStyleElement type="totalRow" dxfId="60"/>
      <tableStyleElement type="firstColumn" dxfId="59"/>
      <tableStyleElement type="lastColumn" dxfId="58"/>
      <tableStyleElement type="firstHeaderCell" dxfId="57"/>
    </tableStyle>
    <tableStyle name="Squawkfox - Income" pivot="0" count="6" xr9:uid="{00000000-0011-0000-FFFF-FFFF01000000}">
      <tableStyleElement type="wholeTable" dxfId="56"/>
      <tableStyleElement type="headerRow" dxfId="55"/>
      <tableStyleElement type="totalRow" dxfId="54"/>
      <tableStyleElement type="firstColumn" dxfId="53"/>
      <tableStyleElement type="lastColumn" dxfId="52"/>
      <tableStyleElement type="firstHeaderCell" dxfId="51"/>
    </tableStyle>
    <tableStyle name="Squawkfox - Summaries" pivot="0" count="6" xr9:uid="{00000000-0011-0000-FFFF-FFFF02000000}">
      <tableStyleElement type="wholeTable" dxfId="50"/>
      <tableStyleElement type="headerRow" dxfId="49"/>
      <tableStyleElement type="totalRow" dxfId="48"/>
      <tableStyleElement type="firstColumn" dxfId="47"/>
      <tableStyleElement type="lastColumn" dxfId="46"/>
      <tableStyleElement type="firstHeaderCell" dxfId="45"/>
    </tableStyle>
    <tableStyle name="Squawkfox Expenses" pivot="0" count="6" xr9:uid="{00000000-0011-0000-FFFF-FFFF03000000}">
      <tableStyleElement type="wholeTable" dxfId="44"/>
      <tableStyleElement type="headerRow" dxfId="43"/>
      <tableStyleElement type="totalRow" dxfId="42"/>
      <tableStyleElement type="firstColumn" dxfId="41"/>
      <tableStyleElement type="lastColumn" dxfId="40"/>
      <tableStyleElement type="firstHeaderCell" dxfId="39"/>
    </tableStyle>
  </tableStyles>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DEE9F6"/>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solidFill>
                  <a:sysClr val="windowText" lastClr="000000"/>
                </a:solidFill>
              </a:rPr>
              <a:t>Debts by Amount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c:spPr>
            <c:extLst>
              <c:ext xmlns:c16="http://schemas.microsoft.com/office/drawing/2014/chart" uri="{C3380CC4-5D6E-409C-BE32-E72D297353CC}">
                <c16:uniqueId val="{00000001-4FA7-4B6F-8674-11354E11C675}"/>
              </c:ext>
            </c:extLst>
          </c:dPt>
          <c:dPt>
            <c:idx val="1"/>
            <c:bubble3D val="0"/>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c:spPr>
            <c:extLst>
              <c:ext xmlns:c16="http://schemas.microsoft.com/office/drawing/2014/chart" uri="{C3380CC4-5D6E-409C-BE32-E72D297353CC}">
                <c16:uniqueId val="{00000003-4FA7-4B6F-8674-11354E11C675}"/>
              </c:ext>
            </c:extLst>
          </c:dPt>
          <c:dPt>
            <c:idx val="2"/>
            <c:bubble3D val="0"/>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c:spPr>
            <c:extLst>
              <c:ext xmlns:c16="http://schemas.microsoft.com/office/drawing/2014/chart" uri="{C3380CC4-5D6E-409C-BE32-E72D297353CC}">
                <c16:uniqueId val="{00000005-4FA7-4B6F-8674-11354E11C675}"/>
              </c:ext>
            </c:extLst>
          </c:dPt>
          <c:dPt>
            <c:idx val="3"/>
            <c:bubble3D val="0"/>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c:spPr>
            <c:extLst>
              <c:ext xmlns:c16="http://schemas.microsoft.com/office/drawing/2014/chart" uri="{C3380CC4-5D6E-409C-BE32-E72D297353CC}">
                <c16:uniqueId val="{00000007-4FA7-4B6F-8674-11354E11C675}"/>
              </c:ext>
            </c:extLst>
          </c:dPt>
          <c:dPt>
            <c:idx val="4"/>
            <c:bubble3D val="0"/>
            <c:spPr>
              <a:gradFill rotWithShape="1">
                <a:gsLst>
                  <a:gs pos="0">
                    <a:schemeClr val="accent5">
                      <a:tint val="54000"/>
                      <a:satMod val="103000"/>
                      <a:lumMod val="102000"/>
                      <a:tint val="94000"/>
                    </a:schemeClr>
                  </a:gs>
                  <a:gs pos="50000">
                    <a:schemeClr val="accent5">
                      <a:tint val="54000"/>
                      <a:satMod val="110000"/>
                      <a:lumMod val="100000"/>
                      <a:shade val="100000"/>
                    </a:schemeClr>
                  </a:gs>
                  <a:gs pos="100000">
                    <a:schemeClr val="accent5">
                      <a:tint val="54000"/>
                      <a:lumMod val="99000"/>
                      <a:satMod val="120000"/>
                      <a:shade val="78000"/>
                    </a:schemeClr>
                  </a:gs>
                </a:gsLst>
                <a:lin ang="5400000" scaled="0"/>
              </a:gradFill>
              <a:ln>
                <a:noFill/>
              </a:ln>
              <a:effectLst/>
            </c:spPr>
            <c:extLst>
              <c:ext xmlns:c16="http://schemas.microsoft.com/office/drawing/2014/chart" uri="{C3380CC4-5D6E-409C-BE32-E72D297353CC}">
                <c16:uniqueId val="{00000009-560A-44C3-9490-93A4CE1F35B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'Debt Challenge'!$B$9:$B$13</c:f>
              <c:strCache>
                <c:ptCount val="5"/>
                <c:pt idx="0">
                  <c:v>Credit Card #1</c:v>
                </c:pt>
                <c:pt idx="1">
                  <c:v>Credit Card #2</c:v>
                </c:pt>
                <c:pt idx="2">
                  <c:v>Mortgage</c:v>
                </c:pt>
                <c:pt idx="3">
                  <c:v>Car Loan</c:v>
                </c:pt>
                <c:pt idx="4">
                  <c:v>Student Loan</c:v>
                </c:pt>
              </c:strCache>
            </c:strRef>
          </c:cat>
          <c:val>
            <c:numRef>
              <c:f>'Debt Challenge'!$C$9:$C$13</c:f>
              <c:numCache>
                <c:formatCode>"$"#,##0.00</c:formatCode>
                <c:ptCount val="5"/>
                <c:pt idx="0">
                  <c:v>3225.34</c:v>
                </c:pt>
                <c:pt idx="1">
                  <c:v>800</c:v>
                </c:pt>
                <c:pt idx="2">
                  <c:v>45000</c:v>
                </c:pt>
                <c:pt idx="3">
                  <c:v>8000</c:v>
                </c:pt>
                <c:pt idx="4">
                  <c:v>17312</c:v>
                </c:pt>
              </c:numCache>
            </c:numRef>
          </c:val>
          <c:extLst>
            <c:ext xmlns:c16="http://schemas.microsoft.com/office/drawing/2014/chart" uri="{C3380CC4-5D6E-409C-BE32-E72D297353CC}">
              <c16:uniqueId val="{00000008-4FA7-4B6F-8674-11354E11C67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152400</xdr:colOff>
      <xdr:row>15</xdr:row>
      <xdr:rowOff>152400</xdr:rowOff>
    </xdr:from>
    <xdr:to>
      <xdr:col>8</xdr:col>
      <xdr:colOff>619125</xdr:colOff>
      <xdr:row>33</xdr:row>
      <xdr:rowOff>38100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104775</xdr:colOff>
      <xdr:row>0</xdr:row>
      <xdr:rowOff>266699</xdr:rowOff>
    </xdr:from>
    <xdr:to>
      <xdr:col>7</xdr:col>
      <xdr:colOff>753638</xdr:colOff>
      <xdr:row>2</xdr:row>
      <xdr:rowOff>68960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Lst>
        </a:blip>
        <a:stretch>
          <a:fillRect/>
        </a:stretch>
      </xdr:blipFill>
      <xdr:spPr>
        <a:xfrm>
          <a:off x="9048750" y="266699"/>
          <a:ext cx="648863" cy="6023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ebts" displayName="Debts" ref="B8:H14" totalsRowCount="1" headerRowDxfId="37" dataDxfId="36" totalsRowDxfId="35">
  <tableColumns count="7">
    <tableColumn id="1" xr3:uid="{00000000-0010-0000-0000-000001000000}" name="Creditor" totalsRowLabel="TOTAL" dataDxfId="34" totalsRowDxfId="33"/>
    <tableColumn id="2" xr3:uid="{00000000-0010-0000-0000-000002000000}" name="Balance" totalsRowFunction="sum" dataDxfId="32" totalsRowDxfId="31"/>
    <tableColumn id="3" xr3:uid="{00000000-0010-0000-0000-000003000000}" name="Interest Rate" totalsRowFunction="custom" dataDxfId="30" totalsRowDxfId="29">
      <totalsRowFormula>SUMPRODUCT(Debts[Balance],Debts[Interest Rate])/SUM(Debts[Balance])</totalsRowFormula>
    </tableColumn>
    <tableColumn id="5" xr3:uid="{00000000-0010-0000-0000-000005000000}" name="Monthly Payment" totalsRowFunction="sum" dataDxfId="28" totalsRowDxfId="27"/>
    <tableColumn id="6" xr3:uid="{00000000-0010-0000-0000-000006000000}" name="% of Total" totalsRowFunction="sum" dataDxfId="26" totalsRowDxfId="25">
      <calculatedColumnFormula>IF(C9&gt;0, C9/SUM($C$9:$C$13), "")</calculatedColumnFormula>
    </tableColumn>
    <tableColumn id="4" xr3:uid="{00000000-0010-0000-0000-000004000000}" name="Payment Date" dataDxfId="24" totalsRowDxfId="23"/>
    <tableColumn id="7" xr3:uid="{00000000-0010-0000-0000-000007000000}" name="Notes" dataDxfId="22"/>
  </tableColumns>
  <tableStyleInfo name="Squawkfox Expenses"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Summary" displayName="Summary" ref="B25:C33" totalsRowShown="0" headerRowDxfId="21" dataDxfId="20">
  <autoFilter ref="B25:C33" xr:uid="{00000000-0009-0000-0100-000010000000}">
    <filterColumn colId="0" hiddenButton="1"/>
    <filterColumn colId="1" hiddenButton="1"/>
  </autoFilter>
  <tableColumns count="2">
    <tableColumn id="1" xr3:uid="{00000000-0010-0000-0100-000001000000}" name=" " dataDxfId="19"/>
    <tableColumn id="2" xr3:uid="{00000000-0010-0000-0100-000002000000}" name="Amount" dataDxfId="18"/>
  </tableColumns>
  <tableStyleInfo name="Squawkfox - Incom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2000000}" name="Budget" displayName="Budget" ref="B19:C20" totalsRowShown="0" headerRowDxfId="17" dataDxfId="16">
  <autoFilter ref="B19:C20" xr:uid="{00000000-0009-0000-0100-000011000000}">
    <filterColumn colId="0" hiddenButton="1"/>
    <filterColumn colId="1" hiddenButton="1"/>
  </autoFilter>
  <tableColumns count="2">
    <tableColumn id="1" xr3:uid="{00000000-0010-0000-0200-000001000000}" name=" " dataDxfId="15"/>
    <tableColumn id="2" xr3:uid="{00000000-0010-0000-0200-000002000000}" name="Amount" dataDxfId="14">
      <calculatedColumnFormula>Debts[[#Totals],[Monthly Payment]]+500</calculatedColumnFormula>
    </tableColumn>
  </tableColumns>
  <tableStyleInfo name="Squawkfox - Summaries"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9" displayName="Table19" ref="B42:F43" totalsRowShown="0" headerRowDxfId="13" dataDxfId="12">
  <autoFilter ref="B42:F43" xr:uid="{00000000-0009-0000-0100-000013000000}">
    <filterColumn colId="0" hiddenButton="1"/>
    <filterColumn colId="1" hiddenButton="1"/>
    <filterColumn colId="2" hiddenButton="1"/>
    <filterColumn colId="3" hiddenButton="1"/>
    <filterColumn colId="4" hiddenButton="1"/>
  </autoFilter>
  <tableColumns count="5">
    <tableColumn id="1" xr3:uid="{00000000-0010-0000-0300-000001000000}" name="Creditor" dataDxfId="11">
      <calculatedColumnFormula>INDEX(Debts[[Creditor]:[Monthly Payment]], MATCH(MAX(Debts[Interest Rate]),Debts[Interest Rate], 0), 1)</calculatedColumnFormula>
    </tableColumn>
    <tableColumn id="2" xr3:uid="{00000000-0010-0000-0300-000002000000}" name="Balance" dataDxfId="10">
      <calculatedColumnFormula>INDEX(Debts[[Creditor]:[Monthly Payment]], MATCH(MAX(Debts[Interest Rate]),Debts[Interest Rate], 0), 2)</calculatedColumnFormula>
    </tableColumn>
    <tableColumn id="3" xr3:uid="{00000000-0010-0000-0300-000003000000}" name="Interest Rate" dataDxfId="9">
      <calculatedColumnFormula>INDEX(Debts[[Creditor]:[Monthly Payment]], MATCH(MAX(Debts[Interest Rate]),Debts[Interest Rate], 0), 3)</calculatedColumnFormula>
    </tableColumn>
    <tableColumn id="4" xr3:uid="{00000000-0010-0000-0300-000004000000}" name="Monthly Payment" dataDxfId="8">
      <calculatedColumnFormula>INDEX(Debts[[Creditor]:[Monthly Payment]], MATCH(MAX(Debts[Interest Rate]),Debts[Interest Rate], 0), 4)</calculatedColumnFormula>
    </tableColumn>
    <tableColumn id="5" xr3:uid="{00000000-0010-0000-0300-000005000000}" name="New Payment" dataDxfId="7">
      <calculatedColumnFormula>INDEX(Debts[[Creditor]:[Monthly Payment]], MATCH(MAX(Debts[Interest Rate]),Debts[Interest Rate], 0), 4) + $C$33</calculatedColumnFormula>
    </tableColumn>
  </tableColumns>
  <tableStyleInfo name="Squawkfox - Category"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20" displayName="Table20" ref="B47:F48" totalsRowShown="0" headerRowDxfId="6" dataDxfId="5">
  <autoFilter ref="B47:F48" xr:uid="{00000000-0009-0000-0100-000014000000}">
    <filterColumn colId="0" hiddenButton="1"/>
    <filterColumn colId="1" hiddenButton="1"/>
    <filterColumn colId="2" hiddenButton="1"/>
    <filterColumn colId="3" hiddenButton="1"/>
    <filterColumn colId="4" hiddenButton="1"/>
  </autoFilter>
  <tableColumns count="5">
    <tableColumn id="1" xr3:uid="{00000000-0010-0000-0400-000001000000}" name="Creditor" dataDxfId="4">
      <calculatedColumnFormula>INDEX(Debts[[Creditor]:[Monthly Payment]], MATCH(MIN(Debts[Balance]),Debts[Balance], 0), 1)</calculatedColumnFormula>
    </tableColumn>
    <tableColumn id="2" xr3:uid="{00000000-0010-0000-0400-000002000000}" name="Balance" dataDxfId="3">
      <calculatedColumnFormula>INDEX(Debts[[Creditor]:[Monthly Payment]], MATCH(MIN(Debts[Balance]),Debts[Balance], 0), 2)</calculatedColumnFormula>
    </tableColumn>
    <tableColumn id="3" xr3:uid="{00000000-0010-0000-0400-000003000000}" name="Interest Rate" dataDxfId="2">
      <calculatedColumnFormula>INDEX(Debts[[Creditor]:[Monthly Payment]], MATCH(MIN(Debts[Balance]),Debts[Balance], 0), 3)</calculatedColumnFormula>
    </tableColumn>
    <tableColumn id="4" xr3:uid="{00000000-0010-0000-0400-000004000000}" name="Monthly Payment" dataDxfId="1">
      <calculatedColumnFormula>INDEX(Debts[[Creditor]:[Monthly Payment]], MATCH(MIN(Debts[Balance]),Debts[Balance], 0), 4)</calculatedColumnFormula>
    </tableColumn>
    <tableColumn id="5" xr3:uid="{00000000-0010-0000-0400-000005000000}" name="New Payment" dataDxfId="0">
      <calculatedColumnFormula>INDEX(Debts[[Creditor]:[Monthly Payment]], MATCH(MIN(Debts[Balance]),Debts[Balance], 0), 4) + $C$33</calculatedColumnFormula>
    </tableColumn>
  </tableColumns>
  <tableStyleInfo name="Squawkfox - Category" showFirstColumn="0" showLastColumn="0" showRowStripes="0" showColumnStripes="0"/>
</table>
</file>

<file path=xl/theme/theme1.xml><?xml version="1.0" encoding="utf-8"?>
<a:theme xmlns:a="http://schemas.openxmlformats.org/drawingml/2006/main" name="squawkfo">
  <a:themeElements>
    <a:clrScheme name="Squawkfox">
      <a:dk1>
        <a:sysClr val="windowText" lastClr="000000"/>
      </a:dk1>
      <a:lt1>
        <a:sysClr val="window" lastClr="FFFFFF"/>
      </a:lt1>
      <a:dk2>
        <a:srgbClr val="1F497D"/>
      </a:dk2>
      <a:lt2>
        <a:srgbClr val="EEECE1"/>
      </a:lt2>
      <a:accent1>
        <a:srgbClr val="FBB755"/>
      </a:accent1>
      <a:accent2>
        <a:srgbClr val="FC7570"/>
      </a:accent2>
      <a:accent3>
        <a:srgbClr val="6EDA55"/>
      </a:accent3>
      <a:accent4>
        <a:srgbClr val="9B9BD7"/>
      </a:accent4>
      <a:accent5>
        <a:srgbClr val="218A8C"/>
      </a:accent5>
      <a:accent6>
        <a:srgbClr val="06E5FF"/>
      </a:accent6>
      <a:hlink>
        <a:srgbClr val="0096D2"/>
      </a:hlink>
      <a:folHlink>
        <a:srgbClr val="00578B"/>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177"/>
  <sheetViews>
    <sheetView showGridLines="0" tabSelected="1" workbookViewId="0">
      <selection activeCell="B2" sqref="B2"/>
    </sheetView>
  </sheetViews>
  <sheetFormatPr baseColWidth="10" defaultColWidth="10.6640625" defaultRowHeight="13"/>
  <cols>
    <col min="1" max="1" width="6" style="2" customWidth="1"/>
    <col min="2" max="2" width="34.1640625" style="2" customWidth="1"/>
    <col min="3" max="3" width="14.1640625" style="3" customWidth="1"/>
    <col min="4" max="4" width="14.83203125" style="4" customWidth="1"/>
    <col min="5" max="5" width="17.5" style="3" customWidth="1"/>
    <col min="6" max="6" width="13.1640625" style="4" customWidth="1"/>
    <col min="7" max="7" width="17.5" style="2" customWidth="1"/>
    <col min="8" max="8" width="15.83203125" style="2" customWidth="1"/>
    <col min="9" max="16384" width="10.6640625" style="2"/>
  </cols>
  <sheetData>
    <row r="1" spans="2:8" ht="27.75" customHeight="1"/>
    <row r="2" spans="2:8" s="3" customFormat="1" ht="35">
      <c r="B2" s="6" t="s">
        <v>26</v>
      </c>
      <c r="H2" s="5"/>
    </row>
    <row r="4" spans="2:8" s="3" customFormat="1" ht="21">
      <c r="B4" s="7" t="s">
        <v>17</v>
      </c>
      <c r="C4" s="8"/>
      <c r="D4" s="8"/>
      <c r="E4" s="8"/>
      <c r="F4" s="8"/>
    </row>
    <row r="5" spans="2:8" s="3" customFormat="1" ht="16">
      <c r="B5" s="17" t="s">
        <v>28</v>
      </c>
      <c r="C5" s="17"/>
      <c r="D5" s="17"/>
      <c r="E5" s="17"/>
      <c r="F5" s="17"/>
    </row>
    <row r="6" spans="2:8" s="3" customFormat="1" ht="16">
      <c r="B6" s="17" t="s">
        <v>29</v>
      </c>
      <c r="C6" s="17"/>
      <c r="D6" s="17"/>
      <c r="E6" s="17"/>
      <c r="F6" s="17"/>
    </row>
    <row r="7" spans="2:8" ht="11.25" customHeight="1">
      <c r="B7" s="18"/>
      <c r="C7" s="17"/>
      <c r="D7" s="19"/>
      <c r="E7" s="17"/>
      <c r="F7" s="19"/>
    </row>
    <row r="8" spans="2:8" ht="16">
      <c r="B8" s="51" t="s">
        <v>0</v>
      </c>
      <c r="C8" s="40" t="s">
        <v>11</v>
      </c>
      <c r="D8" s="41" t="s">
        <v>2</v>
      </c>
      <c r="E8" s="40" t="s">
        <v>4</v>
      </c>
      <c r="F8" s="41" t="s">
        <v>1</v>
      </c>
      <c r="G8" s="42" t="s">
        <v>21</v>
      </c>
      <c r="H8" s="42" t="s">
        <v>27</v>
      </c>
    </row>
    <row r="9" spans="2:8" ht="16">
      <c r="B9" s="44" t="s">
        <v>24</v>
      </c>
      <c r="C9" s="45">
        <v>3225.34</v>
      </c>
      <c r="D9" s="46">
        <v>0.19500000000000001</v>
      </c>
      <c r="E9" s="45">
        <v>135</v>
      </c>
      <c r="F9" s="46">
        <f>IF(C9&gt;0, C9/SUM($C$9:$C$13), "")</f>
        <v>4.3387885549846149E-2</v>
      </c>
      <c r="G9" s="52"/>
      <c r="H9" s="56"/>
    </row>
    <row r="10" spans="2:8" ht="16">
      <c r="B10" s="44" t="s">
        <v>23</v>
      </c>
      <c r="C10" s="45">
        <v>800</v>
      </c>
      <c r="D10" s="46">
        <v>0.18</v>
      </c>
      <c r="E10" s="45">
        <v>16</v>
      </c>
      <c r="F10" s="46">
        <f>IF(C10&gt;0, C10/SUM($C$9:$C$13), "")</f>
        <v>1.076175176566716E-2</v>
      </c>
      <c r="G10" s="52"/>
      <c r="H10" s="56"/>
    </row>
    <row r="11" spans="2:8" ht="16">
      <c r="B11" s="47" t="s">
        <v>22</v>
      </c>
      <c r="C11" s="43">
        <v>45000</v>
      </c>
      <c r="D11" s="48">
        <v>0.04</v>
      </c>
      <c r="E11" s="43">
        <v>1500</v>
      </c>
      <c r="F11" s="48">
        <f>IF(C11&gt;0, C11/SUM($C$9:$C$13), "")</f>
        <v>0.60534853681877776</v>
      </c>
      <c r="G11" s="52"/>
      <c r="H11" s="56"/>
    </row>
    <row r="12" spans="2:8" ht="16">
      <c r="B12" s="44" t="s">
        <v>9</v>
      </c>
      <c r="C12" s="45">
        <v>8000</v>
      </c>
      <c r="D12" s="46">
        <v>3.2500000000000001E-2</v>
      </c>
      <c r="E12" s="45">
        <v>350</v>
      </c>
      <c r="F12" s="46">
        <f>IF(C12&gt;0, C12/SUM($C$9:$C$13), "")</f>
        <v>0.1076175176566716</v>
      </c>
      <c r="G12" s="52"/>
      <c r="H12" s="56"/>
    </row>
    <row r="13" spans="2:8" ht="16">
      <c r="B13" s="44" t="s">
        <v>10</v>
      </c>
      <c r="C13" s="45">
        <v>17312</v>
      </c>
      <c r="D13" s="46">
        <v>7.0000000000000007E-2</v>
      </c>
      <c r="E13" s="45">
        <v>250</v>
      </c>
      <c r="F13" s="46">
        <f>IF(C13&gt;0, C13/SUM($C$9:$C$13), "")</f>
        <v>0.23288430820903736</v>
      </c>
      <c r="G13" s="53"/>
      <c r="H13" s="57"/>
    </row>
    <row r="14" spans="2:8" ht="18.75" customHeight="1">
      <c r="B14" s="49" t="s">
        <v>25</v>
      </c>
      <c r="C14" s="45">
        <f>SUBTOTAL(109,Debts[Balance])</f>
        <v>74337.34</v>
      </c>
      <c r="D14" s="46">
        <f>SUMPRODUCT(Debts[Balance],Debts[Interest Rate])/SUM(Debts[Balance])</f>
        <v>5.4411165371265641E-2</v>
      </c>
      <c r="E14" s="45">
        <f>SUBTOTAL(109,Debts[Monthly Payment])</f>
        <v>2251</v>
      </c>
      <c r="F14" s="50">
        <f>SUBTOTAL(109,Debts[% of Total])</f>
        <v>1</v>
      </c>
      <c r="G14" s="54"/>
      <c r="H14" s="55"/>
    </row>
    <row r="15" spans="2:8" s="3" customFormat="1" ht="14">
      <c r="B15" s="12"/>
      <c r="C15" s="13"/>
      <c r="D15" s="14"/>
      <c r="E15" s="13"/>
      <c r="F15" s="14"/>
      <c r="G15" s="2"/>
    </row>
    <row r="16" spans="2:8" s="3" customFormat="1" ht="38.25" customHeight="1">
      <c r="B16" s="7" t="s">
        <v>16</v>
      </c>
      <c r="C16" s="8"/>
      <c r="D16" s="8"/>
      <c r="E16" s="8"/>
      <c r="F16" s="8"/>
    </row>
    <row r="17" spans="2:7" ht="47.25" customHeight="1">
      <c r="B17" s="58" t="s">
        <v>30</v>
      </c>
      <c r="C17" s="58"/>
      <c r="D17" s="58"/>
      <c r="E17" s="17"/>
      <c r="F17" s="8"/>
      <c r="G17" s="3"/>
    </row>
    <row r="18" spans="2:7" ht="9" customHeight="1">
      <c r="B18" s="20"/>
      <c r="C18" s="21"/>
      <c r="D18" s="22"/>
      <c r="E18" s="21"/>
      <c r="F18" s="14"/>
    </row>
    <row r="19" spans="2:7" ht="16">
      <c r="B19" s="33" t="s">
        <v>13</v>
      </c>
      <c r="C19" s="34" t="s">
        <v>14</v>
      </c>
      <c r="D19" s="22"/>
      <c r="E19" s="21"/>
      <c r="F19" s="14"/>
    </row>
    <row r="20" spans="2:7" ht="21" customHeight="1">
      <c r="B20" s="20" t="s">
        <v>15</v>
      </c>
      <c r="C20" s="23">
        <f>Debts[[#Totals],[Monthly Payment]]+500</f>
        <v>2751</v>
      </c>
      <c r="D20" s="22"/>
      <c r="E20" s="21"/>
      <c r="F20" s="14"/>
    </row>
    <row r="21" spans="2:7" s="3" customFormat="1" ht="14">
      <c r="B21" s="12"/>
      <c r="C21" s="13"/>
      <c r="D21" s="10"/>
      <c r="E21" s="8"/>
      <c r="F21" s="10" t="e">
        <f>IF(#REF!&gt;0,#REF!/SUM( $C$9:$C$24), "")</f>
        <v>#REF!</v>
      </c>
      <c r="G21" s="2"/>
    </row>
    <row r="22" spans="2:7" s="3" customFormat="1" ht="39" customHeight="1">
      <c r="B22" s="7" t="s">
        <v>12</v>
      </c>
      <c r="C22" s="8"/>
      <c r="D22" s="8"/>
      <c r="E22" s="8"/>
      <c r="F22" s="8"/>
    </row>
    <row r="23" spans="2:7" s="3" customFormat="1" ht="46.5" customHeight="1">
      <c r="B23" s="58" t="s">
        <v>20</v>
      </c>
      <c r="C23" s="58"/>
      <c r="D23" s="58"/>
      <c r="E23" s="17"/>
      <c r="F23" s="8"/>
    </row>
    <row r="24" spans="2:7" s="1" customFormat="1" ht="8.25" customHeight="1">
      <c r="B24" s="17"/>
      <c r="C24" s="17"/>
      <c r="D24" s="17"/>
      <c r="E24" s="17"/>
      <c r="F24" s="8"/>
      <c r="G24" s="3"/>
    </row>
    <row r="25" spans="2:7" s="1" customFormat="1" ht="16">
      <c r="B25" s="35" t="s">
        <v>13</v>
      </c>
      <c r="C25" s="36" t="s">
        <v>14</v>
      </c>
      <c r="D25" s="15"/>
      <c r="E25" s="16"/>
      <c r="F25" s="15"/>
    </row>
    <row r="26" spans="2:7" s="1" customFormat="1" ht="16">
      <c r="B26" s="11" t="s">
        <v>3</v>
      </c>
      <c r="C26" s="25">
        <f>Debts[[#Totals],[Balance]]</f>
        <v>74337.34</v>
      </c>
      <c r="D26" s="15"/>
      <c r="E26" s="16"/>
      <c r="F26" s="15"/>
    </row>
    <row r="27" spans="2:7" ht="16">
      <c r="B27" s="11" t="s">
        <v>5</v>
      </c>
      <c r="C27" s="26">
        <f>Debts[[#Totals],[Interest Rate]]</f>
        <v>5.4411165371265641E-2</v>
      </c>
      <c r="D27" s="15"/>
      <c r="E27" s="16"/>
      <c r="F27" s="15"/>
      <c r="G27" s="1"/>
    </row>
    <row r="28" spans="2:7" ht="16">
      <c r="B28" s="11" t="s">
        <v>8</v>
      </c>
      <c r="C28" s="25">
        <f>C26*C27/12</f>
        <v>337.06510833333334</v>
      </c>
      <c r="D28" s="15"/>
      <c r="E28" s="16"/>
      <c r="F28" s="15"/>
    </row>
    <row r="29" spans="2:7" ht="16">
      <c r="B29" s="11"/>
      <c r="C29" s="25"/>
      <c r="D29" s="10"/>
      <c r="E29" s="8"/>
      <c r="F29" s="10"/>
    </row>
    <row r="30" spans="2:7" ht="16">
      <c r="B30" s="11" t="s">
        <v>6</v>
      </c>
      <c r="C30" s="25">
        <f>Debts[[#Totals],[Monthly Payment]]</f>
        <v>2251</v>
      </c>
      <c r="D30" s="10"/>
      <c r="E30" s="8"/>
      <c r="F30" s="10"/>
    </row>
    <row r="31" spans="2:7" ht="16">
      <c r="B31" s="11" t="s">
        <v>31</v>
      </c>
      <c r="C31" s="25">
        <f>Budget[Amount]</f>
        <v>2751</v>
      </c>
      <c r="D31" s="10"/>
      <c r="E31" s="8"/>
      <c r="F31" s="10"/>
    </row>
    <row r="32" spans="2:7" ht="13" customHeight="1">
      <c r="B32" s="11"/>
      <c r="C32" s="25"/>
      <c r="D32" s="10"/>
      <c r="E32" s="8"/>
      <c r="F32" s="10"/>
    </row>
    <row r="33" spans="2:7" ht="16">
      <c r="B33" s="11" t="s">
        <v>7</v>
      </c>
      <c r="C33" s="25">
        <f>C31-C30</f>
        <v>500</v>
      </c>
      <c r="D33" s="10"/>
      <c r="E33" s="8"/>
      <c r="F33" s="10"/>
    </row>
    <row r="34" spans="2:7" ht="14">
      <c r="B34" s="9"/>
      <c r="C34" s="8"/>
      <c r="D34" s="10"/>
      <c r="E34" s="8"/>
      <c r="F34" s="10"/>
    </row>
    <row r="35" spans="2:7" ht="14">
      <c r="B35" s="9"/>
      <c r="C35" s="8"/>
      <c r="D35" s="10"/>
      <c r="E35" s="8"/>
      <c r="F35" s="10"/>
    </row>
    <row r="36" spans="2:7" s="3" customFormat="1" ht="4.5" customHeight="1">
      <c r="B36" s="9"/>
      <c r="C36" s="8"/>
      <c r="D36" s="10"/>
      <c r="E36" s="8"/>
      <c r="F36" s="10"/>
      <c r="G36" s="2"/>
    </row>
    <row r="37" spans="2:7" s="3" customFormat="1" ht="21">
      <c r="B37" s="7" t="s">
        <v>19</v>
      </c>
      <c r="C37" s="8"/>
      <c r="D37" s="8"/>
      <c r="E37" s="8"/>
      <c r="F37" s="8"/>
    </row>
    <row r="38" spans="2:7" ht="83.25" customHeight="1">
      <c r="B38" s="58" t="s">
        <v>34</v>
      </c>
      <c r="C38" s="58"/>
      <c r="D38" s="58"/>
      <c r="E38" s="58"/>
      <c r="F38" s="58"/>
      <c r="G38" s="58"/>
    </row>
    <row r="39" spans="2:7" ht="14.25" customHeight="1">
      <c r="B39" s="27"/>
      <c r="C39" s="27"/>
      <c r="D39" s="27"/>
      <c r="E39" s="17"/>
      <c r="F39" s="19"/>
    </row>
    <row r="40" spans="2:7" ht="14.25" customHeight="1">
      <c r="B40" s="28" t="s">
        <v>32</v>
      </c>
      <c r="C40" s="27"/>
      <c r="D40" s="27"/>
      <c r="E40" s="17"/>
      <c r="F40" s="19"/>
    </row>
    <row r="41" spans="2:7" ht="6.75" customHeight="1">
      <c r="B41" s="27"/>
      <c r="C41" s="27"/>
      <c r="D41" s="27"/>
      <c r="E41" s="17"/>
      <c r="F41" s="19"/>
    </row>
    <row r="42" spans="2:7" ht="16">
      <c r="B42" s="37" t="s">
        <v>0</v>
      </c>
      <c r="C42" s="38" t="s">
        <v>11</v>
      </c>
      <c r="D42" s="39" t="s">
        <v>2</v>
      </c>
      <c r="E42" s="38" t="s">
        <v>4</v>
      </c>
      <c r="F42" s="38" t="s">
        <v>18</v>
      </c>
    </row>
    <row r="43" spans="2:7" ht="16">
      <c r="B43" s="29" t="str">
        <f>INDEX(Debts[[Creditor]:[Monthly Payment]], MATCH(MAX(Debts[Interest Rate]),Debts[Interest Rate], 0), 1)</f>
        <v>Credit Card #1</v>
      </c>
      <c r="C43" s="24">
        <f>INDEX(Debts[[Creditor]:[Monthly Payment]], MATCH(MAX(Debts[Interest Rate]),Debts[Interest Rate], 0), 2)</f>
        <v>3225.34</v>
      </c>
      <c r="D43" s="30">
        <f>INDEX(Debts[[Creditor]:[Monthly Payment]], MATCH(MAX(Debts[Interest Rate]),Debts[Interest Rate], 0), 3)</f>
        <v>0.19500000000000001</v>
      </c>
      <c r="E43" s="24">
        <f>INDEX(Debts[[Creditor]:[Monthly Payment]], MATCH(MAX(Debts[Interest Rate]),Debts[Interest Rate], 0), 4)</f>
        <v>135</v>
      </c>
      <c r="F43" s="24">
        <f>INDEX(Debts[[Creditor]:[Monthly Payment]], MATCH(MAX(Debts[Interest Rate]),Debts[Interest Rate], 0), 4) + $C$33</f>
        <v>635</v>
      </c>
    </row>
    <row r="44" spans="2:7" ht="16">
      <c r="B44" s="29"/>
      <c r="C44" s="24"/>
      <c r="D44" s="30"/>
      <c r="E44" s="24"/>
      <c r="F44" s="24"/>
    </row>
    <row r="45" spans="2:7" ht="12" customHeight="1">
      <c r="B45" s="28" t="s">
        <v>33</v>
      </c>
      <c r="C45" s="31"/>
      <c r="D45" s="31"/>
      <c r="E45" s="24"/>
      <c r="F45" s="30"/>
    </row>
    <row r="46" spans="2:7" ht="9" customHeight="1">
      <c r="B46" s="27"/>
      <c r="C46" s="31"/>
      <c r="D46" s="31"/>
      <c r="E46" s="24"/>
      <c r="F46" s="30"/>
    </row>
    <row r="47" spans="2:7" ht="16">
      <c r="B47" s="37" t="s">
        <v>0</v>
      </c>
      <c r="C47" s="38" t="s">
        <v>11</v>
      </c>
      <c r="D47" s="39" t="s">
        <v>2</v>
      </c>
      <c r="E47" s="38" t="s">
        <v>4</v>
      </c>
      <c r="F47" s="38" t="s">
        <v>18</v>
      </c>
    </row>
    <row r="48" spans="2:7" ht="16">
      <c r="B48" s="29" t="str">
        <f>INDEX(Debts[[Creditor]:[Monthly Payment]], MATCH(MIN(Debts[Balance]),Debts[Balance], 0), 1)</f>
        <v>Credit Card #2</v>
      </c>
      <c r="C48" s="24">
        <f>INDEX(Debts[[Creditor]:[Monthly Payment]], MATCH(MIN(Debts[Balance]),Debts[Balance], 0), 2)</f>
        <v>800</v>
      </c>
      <c r="D48" s="30">
        <f>INDEX(Debts[[Creditor]:[Monthly Payment]], MATCH(MIN(Debts[Balance]),Debts[Balance], 0), 3)</f>
        <v>0.18</v>
      </c>
      <c r="E48" s="24">
        <f>INDEX(Debts[[Creditor]:[Monthly Payment]], MATCH(MIN(Debts[Balance]),Debts[Balance], 0), 4)</f>
        <v>16</v>
      </c>
      <c r="F48" s="24">
        <f>INDEX(Debts[[Creditor]:[Monthly Payment]], MATCH(MIN(Debts[Balance]),Debts[Balance], 0), 4) + $C$33</f>
        <v>516</v>
      </c>
    </row>
    <row r="49" spans="2:6" ht="16">
      <c r="B49" s="18"/>
      <c r="C49" s="17"/>
      <c r="D49" s="19"/>
      <c r="E49" s="17"/>
      <c r="F49" s="19"/>
    </row>
    <row r="50" spans="2:6" ht="14">
      <c r="B50" s="9"/>
      <c r="C50" s="8"/>
      <c r="D50" s="10"/>
      <c r="E50" s="8"/>
      <c r="F50" s="10"/>
    </row>
    <row r="51" spans="2:6" ht="14">
      <c r="B51" s="9"/>
      <c r="C51" s="8"/>
      <c r="D51" s="10"/>
      <c r="E51" s="8"/>
      <c r="F51" s="10"/>
    </row>
    <row r="52" spans="2:6" ht="15">
      <c r="B52" s="32"/>
      <c r="C52" s="8"/>
      <c r="D52" s="10"/>
      <c r="E52" s="8"/>
      <c r="F52" s="10"/>
    </row>
    <row r="53" spans="2:6" ht="14">
      <c r="B53" s="9"/>
      <c r="C53" s="8"/>
      <c r="D53" s="10"/>
      <c r="E53" s="8"/>
      <c r="F53" s="10"/>
    </row>
    <row r="54" spans="2:6" ht="14">
      <c r="B54" s="9"/>
      <c r="C54" s="8"/>
      <c r="D54" s="10"/>
      <c r="E54" s="8"/>
      <c r="F54" s="10"/>
    </row>
    <row r="55" spans="2:6" ht="14">
      <c r="C55" s="8"/>
      <c r="D55" s="10"/>
      <c r="E55" s="8"/>
      <c r="F55" s="10"/>
    </row>
    <row r="56" spans="2:6" ht="14">
      <c r="B56" s="9"/>
      <c r="C56" s="8"/>
      <c r="D56" s="10"/>
      <c r="E56" s="8"/>
      <c r="F56" s="10"/>
    </row>
    <row r="57" spans="2:6" ht="14">
      <c r="B57" s="9"/>
      <c r="C57" s="8"/>
      <c r="D57" s="10"/>
      <c r="E57" s="8"/>
      <c r="F57" s="10"/>
    </row>
    <row r="58" spans="2:6" ht="14">
      <c r="B58" s="9"/>
      <c r="C58" s="8"/>
      <c r="D58" s="10"/>
      <c r="E58" s="8"/>
      <c r="F58" s="10"/>
    </row>
    <row r="59" spans="2:6" ht="14">
      <c r="B59" s="9"/>
      <c r="C59" s="8"/>
      <c r="D59" s="10"/>
      <c r="E59" s="8"/>
      <c r="F59" s="10"/>
    </row>
    <row r="60" spans="2:6" ht="14">
      <c r="B60" s="9"/>
      <c r="C60" s="8"/>
      <c r="D60" s="10"/>
      <c r="E60" s="8"/>
      <c r="F60" s="10"/>
    </row>
    <row r="61" spans="2:6" ht="14">
      <c r="B61" s="9"/>
      <c r="C61" s="8"/>
      <c r="D61" s="10"/>
      <c r="E61" s="8"/>
      <c r="F61" s="10"/>
    </row>
    <row r="62" spans="2:6" ht="14">
      <c r="B62" s="9"/>
      <c r="C62" s="8"/>
      <c r="D62" s="10"/>
      <c r="E62" s="8"/>
      <c r="F62" s="10"/>
    </row>
    <row r="63" spans="2:6" ht="14">
      <c r="B63" s="9"/>
      <c r="C63" s="8"/>
      <c r="D63" s="10"/>
      <c r="E63" s="8"/>
      <c r="F63" s="10"/>
    </row>
    <row r="64" spans="2:6" ht="15">
      <c r="B64" s="32"/>
      <c r="C64" s="8"/>
      <c r="D64" s="10"/>
      <c r="E64" s="8"/>
      <c r="F64" s="10"/>
    </row>
    <row r="65" spans="2:6" ht="14">
      <c r="B65" s="9"/>
      <c r="C65" s="8"/>
      <c r="D65" s="10"/>
      <c r="E65" s="8"/>
      <c r="F65" s="10"/>
    </row>
    <row r="66" spans="2:6" ht="14">
      <c r="B66" s="9"/>
      <c r="C66" s="8"/>
      <c r="D66" s="10"/>
      <c r="E66" s="8"/>
      <c r="F66" s="10"/>
    </row>
    <row r="67" spans="2:6" ht="14">
      <c r="B67" s="9"/>
      <c r="C67" s="8"/>
      <c r="D67" s="10"/>
      <c r="E67" s="8"/>
      <c r="F67" s="10"/>
    </row>
    <row r="68" spans="2:6" ht="14">
      <c r="B68" s="9"/>
      <c r="C68" s="8"/>
      <c r="D68" s="10"/>
      <c r="E68" s="8"/>
      <c r="F68" s="10"/>
    </row>
    <row r="69" spans="2:6" ht="14">
      <c r="B69" s="9"/>
      <c r="C69" s="8"/>
      <c r="D69" s="10"/>
      <c r="E69" s="8"/>
      <c r="F69" s="10"/>
    </row>
    <row r="70" spans="2:6" ht="14">
      <c r="B70" s="9"/>
      <c r="C70" s="8"/>
      <c r="D70" s="10"/>
      <c r="E70" s="8"/>
      <c r="F70" s="10"/>
    </row>
    <row r="71" spans="2:6" ht="14">
      <c r="B71" s="9"/>
      <c r="C71" s="8"/>
      <c r="D71" s="10"/>
      <c r="E71" s="8"/>
      <c r="F71" s="10"/>
    </row>
    <row r="72" spans="2:6" ht="14">
      <c r="B72" s="9"/>
      <c r="C72" s="8"/>
      <c r="D72" s="10"/>
      <c r="E72" s="8"/>
      <c r="F72" s="10"/>
    </row>
    <row r="73" spans="2:6" ht="14">
      <c r="B73" s="9"/>
      <c r="C73" s="8"/>
      <c r="D73" s="10"/>
      <c r="E73" s="8"/>
      <c r="F73" s="10"/>
    </row>
    <row r="74" spans="2:6" ht="14">
      <c r="B74" s="9"/>
      <c r="C74" s="8"/>
      <c r="D74" s="10"/>
      <c r="E74" s="8"/>
      <c r="F74" s="10"/>
    </row>
    <row r="75" spans="2:6" ht="14">
      <c r="B75" s="9"/>
      <c r="C75" s="8"/>
      <c r="D75" s="10"/>
      <c r="E75" s="8"/>
      <c r="F75" s="10"/>
    </row>
    <row r="76" spans="2:6" ht="14">
      <c r="B76" s="9"/>
      <c r="C76" s="8"/>
      <c r="D76" s="10"/>
      <c r="E76" s="8"/>
      <c r="F76" s="10"/>
    </row>
    <row r="77" spans="2:6" ht="14">
      <c r="B77" s="9"/>
      <c r="C77" s="8"/>
      <c r="D77" s="10"/>
      <c r="E77" s="8"/>
      <c r="F77" s="10"/>
    </row>
    <row r="78" spans="2:6" ht="14">
      <c r="B78" s="9"/>
      <c r="C78" s="8"/>
      <c r="D78" s="10"/>
      <c r="E78" s="8"/>
      <c r="F78" s="10"/>
    </row>
    <row r="79" spans="2:6" ht="14">
      <c r="B79" s="9"/>
      <c r="C79" s="8"/>
      <c r="D79" s="10"/>
      <c r="E79" s="8"/>
      <c r="F79" s="10"/>
    </row>
    <row r="80" spans="2:6" ht="14">
      <c r="B80" s="9"/>
      <c r="C80" s="8"/>
      <c r="D80" s="10"/>
      <c r="E80" s="8"/>
      <c r="F80" s="10"/>
    </row>
    <row r="81" spans="2:6" ht="14">
      <c r="B81" s="9"/>
      <c r="C81" s="8"/>
      <c r="D81" s="10"/>
      <c r="E81" s="8"/>
      <c r="F81" s="10"/>
    </row>
    <row r="82" spans="2:6" ht="14">
      <c r="B82" s="9"/>
      <c r="C82" s="8"/>
      <c r="D82" s="10"/>
      <c r="E82" s="8"/>
      <c r="F82" s="10"/>
    </row>
    <row r="83" spans="2:6" ht="14">
      <c r="B83" s="9"/>
      <c r="C83" s="8"/>
      <c r="D83" s="10"/>
      <c r="E83" s="8"/>
      <c r="F83" s="10"/>
    </row>
    <row r="84" spans="2:6" ht="14">
      <c r="B84" s="9"/>
      <c r="C84" s="8"/>
      <c r="D84" s="10"/>
      <c r="E84" s="8"/>
      <c r="F84" s="10"/>
    </row>
    <row r="85" spans="2:6" ht="14">
      <c r="B85" s="9"/>
      <c r="C85" s="8"/>
      <c r="D85" s="10"/>
      <c r="E85" s="8"/>
      <c r="F85" s="10"/>
    </row>
    <row r="86" spans="2:6" ht="14">
      <c r="B86" s="9"/>
      <c r="C86" s="8"/>
      <c r="D86" s="10"/>
      <c r="E86" s="8"/>
      <c r="F86" s="10"/>
    </row>
    <row r="87" spans="2:6" ht="14">
      <c r="B87" s="9"/>
      <c r="C87" s="8"/>
      <c r="D87" s="10"/>
      <c r="E87" s="8"/>
      <c r="F87" s="10"/>
    </row>
    <row r="88" spans="2:6" ht="14">
      <c r="B88" s="9"/>
      <c r="C88" s="8"/>
      <c r="D88" s="10"/>
      <c r="E88" s="8"/>
      <c r="F88" s="10"/>
    </row>
    <row r="89" spans="2:6" ht="14">
      <c r="B89" s="9"/>
      <c r="C89" s="8"/>
      <c r="D89" s="10"/>
      <c r="E89" s="8"/>
      <c r="F89" s="10"/>
    </row>
    <row r="90" spans="2:6" ht="14">
      <c r="B90" s="9"/>
      <c r="C90" s="8"/>
      <c r="D90" s="10"/>
      <c r="E90" s="8"/>
      <c r="F90" s="10"/>
    </row>
    <row r="91" spans="2:6" ht="14">
      <c r="B91" s="9"/>
      <c r="C91" s="8"/>
      <c r="D91" s="10"/>
      <c r="E91" s="8"/>
      <c r="F91" s="10"/>
    </row>
    <row r="92" spans="2:6" ht="14">
      <c r="B92" s="9"/>
      <c r="C92" s="8"/>
      <c r="D92" s="10"/>
      <c r="E92" s="8"/>
      <c r="F92" s="10"/>
    </row>
    <row r="93" spans="2:6" ht="14">
      <c r="B93" s="9"/>
      <c r="C93" s="8"/>
      <c r="D93" s="10"/>
      <c r="E93" s="8"/>
      <c r="F93" s="10"/>
    </row>
    <row r="94" spans="2:6" ht="14">
      <c r="B94" s="9"/>
      <c r="C94" s="8"/>
      <c r="D94" s="10"/>
      <c r="E94" s="8"/>
      <c r="F94" s="10"/>
    </row>
    <row r="95" spans="2:6" ht="14">
      <c r="B95" s="9"/>
      <c r="C95" s="8"/>
      <c r="D95" s="10"/>
      <c r="E95" s="8"/>
      <c r="F95" s="10"/>
    </row>
    <row r="96" spans="2:6" ht="14">
      <c r="B96" s="9"/>
      <c r="C96" s="8"/>
      <c r="D96" s="10"/>
      <c r="E96" s="8"/>
      <c r="F96" s="10"/>
    </row>
    <row r="97" spans="2:6" ht="14">
      <c r="B97" s="9"/>
      <c r="C97" s="8"/>
      <c r="D97" s="10"/>
      <c r="E97" s="8"/>
      <c r="F97" s="10"/>
    </row>
    <row r="98" spans="2:6" ht="14">
      <c r="B98" s="9"/>
      <c r="C98" s="8"/>
      <c r="D98" s="10"/>
      <c r="E98" s="8"/>
      <c r="F98" s="10"/>
    </row>
    <row r="99" spans="2:6" ht="14">
      <c r="B99" s="9"/>
      <c r="C99" s="8"/>
      <c r="D99" s="10"/>
      <c r="E99" s="8"/>
      <c r="F99" s="10"/>
    </row>
    <row r="100" spans="2:6" ht="14">
      <c r="B100" s="9"/>
      <c r="C100" s="8"/>
      <c r="D100" s="10"/>
      <c r="E100" s="8"/>
      <c r="F100" s="10"/>
    </row>
    <row r="101" spans="2:6" ht="14">
      <c r="B101" s="9"/>
      <c r="C101" s="8"/>
      <c r="D101" s="10"/>
      <c r="E101" s="8"/>
      <c r="F101" s="10"/>
    </row>
    <row r="102" spans="2:6" ht="14">
      <c r="B102" s="9"/>
      <c r="C102" s="8"/>
      <c r="D102" s="10"/>
      <c r="E102" s="8"/>
      <c r="F102" s="10"/>
    </row>
    <row r="103" spans="2:6" ht="14">
      <c r="B103" s="9"/>
      <c r="C103" s="8"/>
      <c r="D103" s="10"/>
      <c r="E103" s="8"/>
      <c r="F103" s="10"/>
    </row>
    <row r="104" spans="2:6" ht="14">
      <c r="B104" s="9"/>
      <c r="C104" s="8"/>
      <c r="D104" s="10"/>
      <c r="E104" s="8"/>
      <c r="F104" s="10"/>
    </row>
    <row r="105" spans="2:6" ht="14">
      <c r="B105" s="9"/>
      <c r="C105" s="8"/>
      <c r="D105" s="10"/>
      <c r="E105" s="8"/>
      <c r="F105" s="10"/>
    </row>
    <row r="106" spans="2:6" ht="14">
      <c r="B106" s="9"/>
      <c r="C106" s="8"/>
      <c r="D106" s="10"/>
      <c r="E106" s="8"/>
      <c r="F106" s="10"/>
    </row>
    <row r="107" spans="2:6" ht="14">
      <c r="B107" s="9"/>
      <c r="C107" s="8"/>
      <c r="D107" s="10"/>
      <c r="E107" s="8"/>
      <c r="F107" s="10"/>
    </row>
    <row r="108" spans="2:6" ht="14">
      <c r="B108" s="9"/>
      <c r="C108" s="8"/>
      <c r="D108" s="10"/>
      <c r="E108" s="8"/>
      <c r="F108" s="10"/>
    </row>
    <row r="109" spans="2:6" ht="14">
      <c r="B109" s="9"/>
      <c r="C109" s="8"/>
      <c r="D109" s="10"/>
      <c r="E109" s="8"/>
      <c r="F109" s="10"/>
    </row>
    <row r="110" spans="2:6" ht="14">
      <c r="B110" s="9"/>
      <c r="C110" s="8"/>
      <c r="D110" s="10"/>
      <c r="E110" s="8"/>
      <c r="F110" s="10"/>
    </row>
    <row r="111" spans="2:6" ht="14">
      <c r="B111" s="9"/>
      <c r="C111" s="8"/>
      <c r="D111" s="10"/>
      <c r="E111" s="8"/>
      <c r="F111" s="10"/>
    </row>
    <row r="112" spans="2:6" ht="14">
      <c r="B112" s="9"/>
      <c r="C112" s="8"/>
      <c r="D112" s="10"/>
      <c r="E112" s="8"/>
      <c r="F112" s="10"/>
    </row>
    <row r="113" spans="2:6" ht="14">
      <c r="B113" s="9"/>
      <c r="C113" s="8"/>
      <c r="D113" s="10"/>
      <c r="E113" s="8"/>
      <c r="F113" s="10"/>
    </row>
    <row r="114" spans="2:6" ht="14">
      <c r="B114" s="9"/>
      <c r="C114" s="8"/>
      <c r="D114" s="10"/>
      <c r="E114" s="8"/>
      <c r="F114" s="10"/>
    </row>
    <row r="115" spans="2:6" ht="14">
      <c r="B115" s="9"/>
      <c r="C115" s="8"/>
      <c r="D115" s="10"/>
      <c r="E115" s="8"/>
      <c r="F115" s="10"/>
    </row>
    <row r="116" spans="2:6" ht="14">
      <c r="B116" s="9"/>
      <c r="C116" s="8"/>
      <c r="D116" s="10"/>
      <c r="E116" s="8"/>
      <c r="F116" s="10"/>
    </row>
    <row r="117" spans="2:6" ht="14">
      <c r="B117" s="9"/>
      <c r="C117" s="8"/>
      <c r="D117" s="10"/>
      <c r="E117" s="8"/>
      <c r="F117" s="10"/>
    </row>
    <row r="118" spans="2:6" ht="14">
      <c r="B118" s="9"/>
      <c r="C118" s="8"/>
      <c r="D118" s="10"/>
      <c r="E118" s="8"/>
      <c r="F118" s="10"/>
    </row>
    <row r="119" spans="2:6" ht="14">
      <c r="B119" s="9"/>
      <c r="C119" s="8"/>
      <c r="D119" s="10"/>
      <c r="E119" s="8"/>
      <c r="F119" s="10"/>
    </row>
    <row r="120" spans="2:6" ht="14">
      <c r="B120" s="9"/>
      <c r="C120" s="8"/>
      <c r="D120" s="10"/>
      <c r="E120" s="8"/>
      <c r="F120" s="10"/>
    </row>
    <row r="121" spans="2:6" ht="14">
      <c r="B121" s="9"/>
      <c r="C121" s="8"/>
      <c r="D121" s="10"/>
      <c r="E121" s="8"/>
      <c r="F121" s="10"/>
    </row>
    <row r="122" spans="2:6" ht="14">
      <c r="B122" s="9"/>
      <c r="C122" s="8"/>
      <c r="D122" s="10"/>
      <c r="E122" s="8"/>
      <c r="F122" s="10"/>
    </row>
    <row r="123" spans="2:6" ht="14">
      <c r="B123" s="9"/>
      <c r="C123" s="8"/>
      <c r="D123" s="10"/>
      <c r="E123" s="8"/>
      <c r="F123" s="10"/>
    </row>
    <row r="124" spans="2:6" ht="14">
      <c r="B124" s="9"/>
      <c r="C124" s="8"/>
      <c r="D124" s="10"/>
      <c r="E124" s="8"/>
      <c r="F124" s="10"/>
    </row>
    <row r="125" spans="2:6" ht="14">
      <c r="B125" s="9"/>
      <c r="C125" s="8"/>
      <c r="D125" s="10"/>
      <c r="E125" s="8"/>
      <c r="F125" s="10"/>
    </row>
    <row r="126" spans="2:6" ht="14">
      <c r="B126" s="9"/>
      <c r="C126" s="8"/>
      <c r="D126" s="10"/>
      <c r="E126" s="8"/>
      <c r="F126" s="10"/>
    </row>
    <row r="127" spans="2:6" ht="14">
      <c r="B127" s="9"/>
      <c r="C127" s="8"/>
      <c r="D127" s="10"/>
      <c r="E127" s="8"/>
      <c r="F127" s="10"/>
    </row>
    <row r="128" spans="2:6" ht="14">
      <c r="B128" s="9"/>
      <c r="C128" s="8"/>
      <c r="D128" s="10"/>
      <c r="E128" s="8"/>
      <c r="F128" s="10"/>
    </row>
    <row r="129" spans="2:6" ht="14">
      <c r="B129" s="9"/>
      <c r="C129" s="8"/>
      <c r="D129" s="10"/>
      <c r="E129" s="8"/>
      <c r="F129" s="10"/>
    </row>
    <row r="130" spans="2:6" ht="14">
      <c r="B130" s="9"/>
      <c r="C130" s="8"/>
      <c r="D130" s="10"/>
      <c r="E130" s="8"/>
      <c r="F130" s="10"/>
    </row>
    <row r="131" spans="2:6" ht="14">
      <c r="B131" s="9"/>
      <c r="C131" s="8"/>
      <c r="D131" s="10"/>
      <c r="E131" s="8"/>
      <c r="F131" s="10"/>
    </row>
    <row r="132" spans="2:6" ht="14">
      <c r="B132" s="9"/>
      <c r="C132" s="8"/>
      <c r="D132" s="10"/>
      <c r="E132" s="8"/>
      <c r="F132" s="10"/>
    </row>
    <row r="133" spans="2:6" ht="14">
      <c r="B133" s="9"/>
      <c r="C133" s="8"/>
      <c r="D133" s="10"/>
      <c r="E133" s="8"/>
      <c r="F133" s="10"/>
    </row>
    <row r="134" spans="2:6" ht="14">
      <c r="B134" s="9"/>
      <c r="C134" s="8"/>
      <c r="D134" s="10"/>
      <c r="E134" s="8"/>
      <c r="F134" s="10"/>
    </row>
    <row r="135" spans="2:6" ht="14">
      <c r="B135" s="9"/>
      <c r="C135" s="8"/>
      <c r="D135" s="10"/>
      <c r="E135" s="8"/>
      <c r="F135" s="10"/>
    </row>
    <row r="136" spans="2:6" ht="14">
      <c r="B136" s="9"/>
      <c r="C136" s="8"/>
      <c r="D136" s="10"/>
      <c r="E136" s="8"/>
      <c r="F136" s="10"/>
    </row>
    <row r="137" spans="2:6" ht="14">
      <c r="B137" s="9"/>
      <c r="C137" s="8"/>
      <c r="D137" s="10"/>
      <c r="E137" s="8"/>
      <c r="F137" s="10"/>
    </row>
    <row r="138" spans="2:6" ht="14">
      <c r="B138" s="9"/>
      <c r="C138" s="8"/>
      <c r="D138" s="10"/>
      <c r="E138" s="8"/>
      <c r="F138" s="10"/>
    </row>
    <row r="139" spans="2:6" ht="14">
      <c r="B139" s="9"/>
      <c r="C139" s="8"/>
      <c r="D139" s="10"/>
      <c r="E139" s="8"/>
      <c r="F139" s="10"/>
    </row>
    <row r="140" spans="2:6" ht="14">
      <c r="B140" s="9"/>
      <c r="C140" s="8"/>
      <c r="D140" s="10"/>
      <c r="E140" s="8"/>
      <c r="F140" s="10"/>
    </row>
    <row r="141" spans="2:6" ht="14">
      <c r="B141" s="9"/>
      <c r="C141" s="8"/>
      <c r="D141" s="10"/>
      <c r="E141" s="8"/>
      <c r="F141" s="10"/>
    </row>
    <row r="142" spans="2:6" ht="14">
      <c r="B142" s="9"/>
      <c r="C142" s="8"/>
      <c r="D142" s="10"/>
      <c r="E142" s="8"/>
      <c r="F142" s="10"/>
    </row>
    <row r="143" spans="2:6" ht="14">
      <c r="B143" s="9"/>
      <c r="C143" s="8"/>
      <c r="D143" s="10"/>
      <c r="E143" s="8"/>
      <c r="F143" s="10"/>
    </row>
    <row r="144" spans="2:6" ht="14">
      <c r="B144" s="9"/>
      <c r="C144" s="8"/>
      <c r="D144" s="10"/>
      <c r="E144" s="8"/>
      <c r="F144" s="10"/>
    </row>
    <row r="145" spans="2:6" ht="14">
      <c r="B145" s="9"/>
      <c r="C145" s="8"/>
      <c r="D145" s="10"/>
      <c r="E145" s="8"/>
      <c r="F145" s="10"/>
    </row>
    <row r="146" spans="2:6" ht="14">
      <c r="B146" s="9"/>
      <c r="C146" s="8"/>
      <c r="D146" s="10"/>
      <c r="E146" s="8"/>
      <c r="F146" s="10"/>
    </row>
    <row r="147" spans="2:6" ht="14">
      <c r="B147" s="9"/>
      <c r="C147" s="8"/>
      <c r="D147" s="10"/>
      <c r="E147" s="8"/>
      <c r="F147" s="10"/>
    </row>
    <row r="148" spans="2:6" ht="14">
      <c r="B148" s="9"/>
      <c r="C148" s="8"/>
      <c r="D148" s="10"/>
      <c r="E148" s="8"/>
      <c r="F148" s="10"/>
    </row>
    <row r="149" spans="2:6" ht="14">
      <c r="B149" s="9"/>
      <c r="C149" s="8"/>
      <c r="D149" s="10"/>
      <c r="E149" s="8"/>
      <c r="F149" s="10"/>
    </row>
    <row r="150" spans="2:6" ht="14">
      <c r="B150" s="9"/>
      <c r="C150" s="8"/>
      <c r="D150" s="10"/>
      <c r="E150" s="8"/>
      <c r="F150" s="10"/>
    </row>
    <row r="151" spans="2:6" ht="14">
      <c r="B151" s="9"/>
      <c r="C151" s="8"/>
      <c r="D151" s="10"/>
      <c r="E151" s="8"/>
      <c r="F151" s="10"/>
    </row>
    <row r="152" spans="2:6" ht="14">
      <c r="B152" s="9"/>
      <c r="C152" s="8"/>
      <c r="D152" s="10"/>
      <c r="E152" s="8"/>
      <c r="F152" s="10"/>
    </row>
    <row r="153" spans="2:6" ht="14">
      <c r="B153" s="9"/>
      <c r="C153" s="8"/>
      <c r="D153" s="10"/>
      <c r="E153" s="8"/>
      <c r="F153" s="10"/>
    </row>
    <row r="154" spans="2:6" ht="14">
      <c r="B154" s="9"/>
      <c r="C154" s="8"/>
      <c r="D154" s="10"/>
      <c r="E154" s="8"/>
      <c r="F154" s="10"/>
    </row>
    <row r="155" spans="2:6" ht="14">
      <c r="B155" s="9"/>
      <c r="C155" s="8"/>
      <c r="D155" s="10"/>
      <c r="E155" s="8"/>
      <c r="F155" s="10"/>
    </row>
    <row r="156" spans="2:6" ht="14">
      <c r="B156" s="9"/>
      <c r="C156" s="8"/>
      <c r="D156" s="10"/>
      <c r="E156" s="8"/>
      <c r="F156" s="10"/>
    </row>
    <row r="157" spans="2:6" ht="14">
      <c r="B157" s="9"/>
      <c r="C157" s="8"/>
      <c r="D157" s="10"/>
      <c r="E157" s="8"/>
      <c r="F157" s="10"/>
    </row>
    <row r="158" spans="2:6" ht="14">
      <c r="B158" s="9"/>
      <c r="C158" s="8"/>
      <c r="D158" s="10"/>
      <c r="E158" s="8"/>
      <c r="F158" s="10"/>
    </row>
    <row r="159" spans="2:6" ht="14">
      <c r="B159" s="9"/>
      <c r="C159" s="8"/>
      <c r="D159" s="10"/>
      <c r="E159" s="8"/>
      <c r="F159" s="10"/>
    </row>
    <row r="160" spans="2:6" ht="14">
      <c r="B160" s="9"/>
      <c r="C160" s="8"/>
      <c r="D160" s="10"/>
      <c r="E160" s="8"/>
      <c r="F160" s="10"/>
    </row>
    <row r="161" spans="2:6" ht="14">
      <c r="B161" s="9"/>
      <c r="C161" s="8"/>
      <c r="D161" s="10"/>
      <c r="E161" s="8"/>
      <c r="F161" s="10"/>
    </row>
    <row r="162" spans="2:6" ht="14">
      <c r="B162" s="9"/>
      <c r="C162" s="8"/>
      <c r="D162" s="10"/>
      <c r="E162" s="8"/>
      <c r="F162" s="10"/>
    </row>
    <row r="163" spans="2:6" ht="14">
      <c r="B163" s="9"/>
      <c r="C163" s="8"/>
      <c r="D163" s="10"/>
      <c r="E163" s="8"/>
      <c r="F163" s="10"/>
    </row>
    <row r="164" spans="2:6" ht="14">
      <c r="B164" s="9"/>
      <c r="C164" s="8"/>
      <c r="D164" s="10"/>
      <c r="E164" s="8"/>
      <c r="F164" s="10"/>
    </row>
    <row r="165" spans="2:6" ht="14">
      <c r="B165" s="9"/>
      <c r="C165" s="8"/>
      <c r="D165" s="10"/>
      <c r="E165" s="8"/>
      <c r="F165" s="10"/>
    </row>
    <row r="166" spans="2:6" ht="14">
      <c r="B166" s="9"/>
      <c r="C166" s="8"/>
      <c r="D166" s="10"/>
      <c r="E166" s="8"/>
      <c r="F166" s="10"/>
    </row>
    <row r="167" spans="2:6" ht="14">
      <c r="B167" s="9"/>
      <c r="C167" s="8"/>
      <c r="D167" s="10"/>
      <c r="E167" s="8"/>
      <c r="F167" s="10"/>
    </row>
    <row r="168" spans="2:6" ht="14">
      <c r="B168" s="9"/>
      <c r="C168" s="8"/>
      <c r="D168" s="10"/>
      <c r="E168" s="8"/>
      <c r="F168" s="10"/>
    </row>
    <row r="169" spans="2:6" ht="14">
      <c r="B169" s="9"/>
      <c r="C169" s="8"/>
      <c r="D169" s="10"/>
      <c r="E169" s="8"/>
      <c r="F169" s="10"/>
    </row>
    <row r="170" spans="2:6" ht="14">
      <c r="B170" s="9"/>
      <c r="C170" s="8"/>
      <c r="D170" s="10"/>
      <c r="E170" s="8"/>
      <c r="F170" s="10"/>
    </row>
    <row r="171" spans="2:6" ht="14">
      <c r="B171" s="9"/>
      <c r="C171" s="8"/>
      <c r="D171" s="10"/>
      <c r="E171" s="8"/>
      <c r="F171" s="10"/>
    </row>
    <row r="172" spans="2:6" ht="14">
      <c r="B172" s="9"/>
      <c r="C172" s="8"/>
      <c r="D172" s="10"/>
      <c r="E172" s="8"/>
      <c r="F172" s="10"/>
    </row>
    <row r="173" spans="2:6" ht="14">
      <c r="B173" s="9"/>
      <c r="C173" s="8"/>
      <c r="D173" s="10"/>
      <c r="E173" s="8"/>
      <c r="F173" s="10"/>
    </row>
    <row r="174" spans="2:6" ht="14">
      <c r="B174" s="9"/>
      <c r="C174" s="8"/>
      <c r="D174" s="10"/>
      <c r="E174" s="8"/>
      <c r="F174" s="10"/>
    </row>
    <row r="175" spans="2:6" ht="14">
      <c r="B175" s="9"/>
      <c r="C175" s="8"/>
      <c r="D175" s="10"/>
      <c r="E175" s="8"/>
      <c r="F175" s="10"/>
    </row>
    <row r="176" spans="2:6" ht="14">
      <c r="B176" s="9"/>
      <c r="C176" s="8"/>
      <c r="D176" s="10"/>
      <c r="E176" s="8"/>
      <c r="F176" s="10"/>
    </row>
    <row r="177" spans="2:6" ht="14">
      <c r="B177" s="9"/>
      <c r="C177" s="8"/>
      <c r="D177" s="10"/>
      <c r="E177" s="8"/>
      <c r="F177" s="10"/>
    </row>
  </sheetData>
  <mergeCells count="3">
    <mergeCell ref="B17:D17"/>
    <mergeCell ref="B23:D23"/>
    <mergeCell ref="B38:G38"/>
  </mergeCells>
  <phoneticPr fontId="2"/>
  <conditionalFormatting sqref="C33">
    <cfRule type="cellIs" dxfId="38" priority="1" operator="lessThan">
      <formula>0</formula>
    </cfRule>
  </conditionalFormatting>
  <pageMargins left="0.25" right="0.25" top="0.75" bottom="0.75" header="0.3" footer="0.3"/>
  <pageSetup scale="59" orientation="portrait" horizontalDpi="4294967292" verticalDpi="4294967292" r:id="rId1"/>
  <drawing r:id="rId2"/>
  <tableParts count="5">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Debt Challenge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Debt Freddom challenge Spreadsheet</dc:title>
  <dc:subject>Allegacy Financial Health + Wellbeing</dc:subject>
  <dc:creator>https://www.allegacy.org/tools-tips/financial-health-wellbeing/</dc:creator>
  <cp:keywords>Debt Reduction budget</cp:keywords>
  <dc:description/>
  <cp:lastModifiedBy>Colleen King</cp:lastModifiedBy>
  <cp:lastPrinted>2021-06-02T22:19:34Z</cp:lastPrinted>
  <dcterms:created xsi:type="dcterms:W3CDTF">2010-08-02T16:07:35Z</dcterms:created>
  <dcterms:modified xsi:type="dcterms:W3CDTF">2021-06-29T17:32:15Z</dcterms:modified>
  <cp:category>Debt Reduction</cp:category>
</cp:coreProperties>
</file>