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ate1904="1" hidePivotFieldList="1"/>
  <mc:AlternateContent xmlns:mc="http://schemas.openxmlformats.org/markup-compatibility/2006">
    <mc:Choice Requires="x15">
      <x15ac:absPath xmlns:x15ac="http://schemas.microsoft.com/office/spreadsheetml/2010/11/ac" url="/Users/KingC/Downloads/_FHW Content/"/>
    </mc:Choice>
  </mc:AlternateContent>
  <xr:revisionPtr revIDLastSave="0" documentId="13_ncr:1_{C0EA0DD7-3635-FB49-89ED-D755D562FC82}" xr6:coauthVersionLast="36" xr6:coauthVersionMax="36" xr10:uidLastSave="{00000000-0000-0000-0000-000000000000}"/>
  <bookViews>
    <workbookView xWindow="4280" yWindow="1560" windowWidth="31460" windowHeight="18440" tabRatio="500" xr2:uid="{00000000-000D-0000-FFFF-FFFF00000000}"/>
  </bookViews>
  <sheets>
    <sheet name="Debt Challenge" sheetId="1" r:id="rId1"/>
  </sheets>
  <calcPr calcId="18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11" i="1" l="1"/>
  <c r="F9" i="1" l="1"/>
  <c r="F10" i="1"/>
  <c r="F12" i="1"/>
  <c r="F13" i="1"/>
  <c r="F14" i="1"/>
  <c r="E14" i="1" l="1"/>
  <c r="E48" i="1"/>
  <c r="D48" i="1"/>
  <c r="C48" i="1"/>
  <c r="B48" i="1"/>
  <c r="E43" i="1"/>
  <c r="D43" i="1"/>
  <c r="C43" i="1"/>
  <c r="B43" i="1"/>
  <c r="D14" i="1"/>
  <c r="C27" i="1" s="1"/>
  <c r="C14" i="1"/>
  <c r="C26" i="1" s="1"/>
  <c r="F21" i="1"/>
  <c r="C30" i="1" l="1"/>
  <c r="C20" i="1"/>
  <c r="C31" i="1" s="1"/>
  <c r="C28" i="1"/>
  <c r="C33" i="1" l="1"/>
  <c r="F48" i="1" s="1"/>
  <c r="F43" i="1"/>
</calcChain>
</file>

<file path=xl/sharedStrings.xml><?xml version="1.0" encoding="utf-8"?>
<sst xmlns="http://schemas.openxmlformats.org/spreadsheetml/2006/main" count="46" uniqueCount="35">
  <si>
    <t>Creditor</t>
  </si>
  <si>
    <t>% of Total</t>
  </si>
  <si>
    <t>Interest Rate</t>
  </si>
  <si>
    <t>Total Debt:</t>
  </si>
  <si>
    <t>Monthly Payment</t>
  </si>
  <si>
    <t>Average Interest Rate:</t>
  </si>
  <si>
    <t>Total Monthly Payments:</t>
  </si>
  <si>
    <t>Extra Repayments:</t>
  </si>
  <si>
    <t>Average Monthly Interest:</t>
  </si>
  <si>
    <t>Car Loan</t>
  </si>
  <si>
    <t>Student Loan</t>
  </si>
  <si>
    <t>Balance</t>
  </si>
  <si>
    <t>Totals &amp; Summary</t>
  </si>
  <si>
    <t xml:space="preserve"> </t>
  </si>
  <si>
    <t>Amount</t>
  </si>
  <si>
    <t>Repayment Budget</t>
  </si>
  <si>
    <t>Budgeted Amount</t>
  </si>
  <si>
    <t>Debts</t>
  </si>
  <si>
    <t>New Payment</t>
  </si>
  <si>
    <t>Repayment Strategies</t>
  </si>
  <si>
    <t>A calculated summary of your total debts and what you have available to pay them back. If your extra repayments are negative, you're not making your minimum payments and need to re-budget!</t>
  </si>
  <si>
    <t>Payment Date</t>
  </si>
  <si>
    <t>Mortgage</t>
  </si>
  <si>
    <t>Credit Card #2</t>
  </si>
  <si>
    <t>Credit Card #1</t>
  </si>
  <si>
    <t>TOTAL</t>
  </si>
  <si>
    <t>Debt Freedom Challenge</t>
  </si>
  <si>
    <t>Notes</t>
  </si>
  <si>
    <t xml:space="preserve">List all of your debts. Enter the balance you owe, annual interest rate, and required monthly payment for each. Update spreadsheet as you pay off your debts. </t>
  </si>
  <si>
    <t>Add more rows, if needed. Include payment dates and determine if you need to adjust your payment dates to improve overall cash flow.</t>
  </si>
  <si>
    <t>Enter the amount you will make available each month for debt repayment. This amount needs to be equal to or greater than the total monthly payment above.</t>
  </si>
  <si>
    <t>Amount Available for Repayment:</t>
  </si>
  <si>
    <t>Highest Interest Rate First (Avalanche Method - Pay all other minimum balances PLUS):</t>
  </si>
  <si>
    <t>Lowest Balance First (Snowball Method - Pay all other minimum balances PLUS):</t>
  </si>
  <si>
    <t>There are two strategies for prioritizing debt repayment: Avalanche (highest interest debt first) + Snowball (lowest balance debt first). Choose the debt you most want to eliminate from the two options below. While continuing to make the minimum payment on all other debt balances, start paying the new payment (current + extra payment) until you eliminate the debt. Then, apply that amount plus the regular monthly payment to the next debt according to your strategy (next highest interest or next lowest balance). Update this spreadsheet and keep up the momentum toward debt freedom.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</si>
</sst>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font>
      <sz val="10"/>
      <name val="Verdana"/>
    </font>
    <font>
      <b/>
      <sz val="10"/>
      <name val="Verdana"/>
      <family val="2"/>
    </font>
    <font>
      <sz val="8"/>
      <name val="Verdana"/>
      <family val="2"/>
    </font>
    <font>
      <sz val="28"/>
      <name val="Harrington"/>
      <family val="5"/>
    </font>
    <font>
      <u/>
      <sz val="10"/>
      <color theme="10"/>
      <name val="Verdana"/>
      <family val="2"/>
    </font>
    <font>
      <u/>
      <sz val="10"/>
      <color theme="11"/>
      <name val="Verdana"/>
      <family val="2"/>
    </font>
    <font>
      <b/>
      <sz val="24"/>
      <name val="Cambria"/>
      <family val="1"/>
    </font>
    <font>
      <b/>
      <sz val="16"/>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u/>
      <sz val="12"/>
      <name val="Calibri"/>
      <family val="2"/>
      <scheme val="minor"/>
    </font>
    <font>
      <sz val="11"/>
      <name val="Calibri"/>
      <family val="2"/>
      <scheme val="minor"/>
    </font>
    <font>
      <sz val="12"/>
      <color theme="0"/>
      <name val="Calibri"/>
      <family val="2"/>
      <scheme val="minor"/>
    </font>
    <font>
      <sz val="12"/>
      <name val="Calibri"/>
      <scheme val="minor"/>
    </font>
    <font>
      <b/>
      <sz val="12"/>
      <name val="Calibri"/>
      <scheme val="minor"/>
    </font>
  </fonts>
  <fills count="4">
    <fill>
      <patternFill patternType="none"/>
    </fill>
    <fill>
      <patternFill patternType="gray125"/>
    </fill>
    <fill>
      <patternFill patternType="solid">
        <fgColor theme="8"/>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59">
    <xf numFmtId="0" fontId="0" fillId="0" borderId="0" xfId="0"/>
    <xf numFmtId="0" fontId="1" fillId="0" borderId="0" xfId="0" applyFont="1" applyFill="1" applyBorder="1"/>
    <xf numFmtId="0" fontId="0" fillId="0" borderId="0" xfId="0" applyFont="1" applyFill="1" applyBorder="1"/>
    <xf numFmtId="164" fontId="0" fillId="0" borderId="0" xfId="0" applyNumberFormat="1" applyFont="1" applyFill="1" applyBorder="1"/>
    <xf numFmtId="10" fontId="0" fillId="0" borderId="0" xfId="0" applyNumberFormat="1" applyFont="1" applyFill="1" applyBorder="1"/>
    <xf numFmtId="164" fontId="3" fillId="0" borderId="0" xfId="0" applyNumberFormat="1" applyFont="1" applyFill="1" applyBorder="1" applyAlignment="1">
      <alignment horizontal="right"/>
    </xf>
    <xf numFmtId="164" fontId="6" fillId="0" borderId="0"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Border="1"/>
    <xf numFmtId="10" fontId="8" fillId="0" borderId="0" xfId="0" applyNumberFormat="1" applyFont="1" applyFill="1" applyBorder="1"/>
    <xf numFmtId="0" fontId="10" fillId="0" borderId="0" xfId="0" applyFont="1" applyFill="1" applyBorder="1"/>
    <xf numFmtId="0" fontId="8" fillId="0" borderId="0" xfId="0" applyFont="1" applyFill="1"/>
    <xf numFmtId="164" fontId="8" fillId="0" borderId="0" xfId="0" applyNumberFormat="1" applyFont="1" applyFill="1"/>
    <xf numFmtId="10" fontId="8" fillId="0" borderId="0" xfId="0" applyNumberFormat="1" applyFont="1" applyFill="1"/>
    <xf numFmtId="10" fontId="9" fillId="0" borderId="0" xfId="0" applyNumberFormat="1" applyFont="1" applyFill="1" applyBorder="1"/>
    <xf numFmtId="164" fontId="9" fillId="0" borderId="0" xfId="0" applyNumberFormat="1" applyFont="1" applyFill="1" applyBorder="1"/>
    <xf numFmtId="164" fontId="11" fillId="0" borderId="0" xfId="0" applyNumberFormat="1" applyFont="1" applyFill="1" applyBorder="1"/>
    <xf numFmtId="0" fontId="11" fillId="0" borderId="0" xfId="0" applyFont="1" applyFill="1" applyBorder="1"/>
    <xf numFmtId="10" fontId="11" fillId="0" borderId="0" xfId="0" applyNumberFormat="1" applyFont="1" applyFill="1" applyBorder="1"/>
    <xf numFmtId="0" fontId="11" fillId="0" borderId="0" xfId="0" applyFont="1" applyFill="1"/>
    <xf numFmtId="164" fontId="11" fillId="0" borderId="0" xfId="0" applyNumberFormat="1" applyFont="1" applyFill="1"/>
    <xf numFmtId="10" fontId="11" fillId="0" borderId="0" xfId="0" applyNumberFormat="1" applyFont="1" applyFill="1"/>
    <xf numFmtId="164" fontId="10" fillId="0" borderId="0" xfId="0" applyNumberFormat="1" applyFont="1" applyFill="1"/>
    <xf numFmtId="164" fontId="11" fillId="0" borderId="0" xfId="0" applyNumberFormat="1" applyFont="1" applyFill="1" applyBorder="1" applyAlignment="1">
      <alignment horizontal="right"/>
    </xf>
    <xf numFmtId="164" fontId="10" fillId="0" borderId="0" xfId="0" applyNumberFormat="1" applyFont="1" applyFill="1" applyBorder="1"/>
    <xf numFmtId="10" fontId="10" fillId="0" borderId="0" xfId="0" applyNumberFormat="1" applyFont="1" applyFill="1" applyBorder="1"/>
    <xf numFmtId="0" fontId="11" fillId="0" borderId="0" xfId="0" applyFont="1"/>
    <xf numFmtId="0" fontId="10" fillId="0" borderId="0" xfId="0" applyFont="1"/>
    <xf numFmtId="0" fontId="11" fillId="0" borderId="0" xfId="0" applyFont="1" applyFill="1" applyBorder="1" applyAlignment="1">
      <alignment horizontal="left"/>
    </xf>
    <xf numFmtId="10" fontId="11" fillId="0" borderId="0" xfId="0" applyNumberFormat="1" applyFont="1" applyFill="1" applyBorder="1" applyAlignment="1">
      <alignment horizontal="right"/>
    </xf>
    <xf numFmtId="0" fontId="11" fillId="0" borderId="0" xfId="0" applyFont="1" applyAlignment="1">
      <alignment horizontal="right"/>
    </xf>
    <xf numFmtId="0" fontId="13" fillId="0" borderId="0" xfId="0" applyFont="1" applyFill="1" applyBorder="1"/>
    <xf numFmtId="0" fontId="14" fillId="2" borderId="0" xfId="0" quotePrefix="1" applyFont="1" applyFill="1"/>
    <xf numFmtId="164" fontId="14" fillId="2" borderId="0" xfId="0" applyNumberFormat="1" applyFont="1" applyFill="1" applyAlignment="1">
      <alignment horizontal="right"/>
    </xf>
    <xf numFmtId="0" fontId="12" fillId="2" borderId="0" xfId="0" quotePrefix="1" applyFont="1" applyFill="1" applyBorder="1"/>
    <xf numFmtId="164" fontId="11" fillId="2" borderId="0" xfId="0" applyNumberFormat="1" applyFont="1" applyFill="1" applyBorder="1" applyAlignment="1">
      <alignment horizontal="right"/>
    </xf>
    <xf numFmtId="0" fontId="14" fillId="2" borderId="0" xfId="0" applyFont="1" applyFill="1" applyBorder="1" applyAlignment="1">
      <alignment horizontal="left"/>
    </xf>
    <xf numFmtId="164" fontId="14" fillId="2" borderId="0" xfId="0" applyNumberFormat="1" applyFont="1" applyFill="1" applyBorder="1" applyAlignment="1">
      <alignment horizontal="right"/>
    </xf>
    <xf numFmtId="10" fontId="14" fillId="2" borderId="0" xfId="0" applyNumberFormat="1" applyFont="1" applyFill="1" applyBorder="1" applyAlignment="1">
      <alignment horizontal="right"/>
    </xf>
    <xf numFmtId="164" fontId="10" fillId="2" borderId="0" xfId="0" applyNumberFormat="1" applyFont="1" applyFill="1" applyBorder="1" applyAlignment="1">
      <alignment horizontal="center"/>
    </xf>
    <xf numFmtId="10" fontId="10" fillId="2" borderId="0" xfId="0" applyNumberFormat="1" applyFont="1" applyFill="1" applyBorder="1" applyAlignment="1">
      <alignment horizontal="center"/>
    </xf>
    <xf numFmtId="164" fontId="16" fillId="2" borderId="0" xfId="0" applyNumberFormat="1" applyFont="1" applyFill="1" applyBorder="1" applyAlignment="1">
      <alignment horizontal="center"/>
    </xf>
    <xf numFmtId="164" fontId="15" fillId="0" borderId="1" xfId="0" applyNumberFormat="1" applyFont="1" applyFill="1" applyBorder="1"/>
    <xf numFmtId="0" fontId="11" fillId="0" borderId="1" xfId="0" applyFont="1" applyFill="1" applyBorder="1"/>
    <xf numFmtId="164" fontId="11" fillId="0" borderId="1" xfId="0" applyNumberFormat="1" applyFont="1" applyFill="1" applyBorder="1"/>
    <xf numFmtId="10" fontId="11" fillId="0" borderId="1" xfId="0" applyNumberFormat="1" applyFont="1" applyFill="1" applyBorder="1"/>
    <xf numFmtId="0" fontId="15" fillId="0" borderId="1" xfId="0" applyFont="1" applyFill="1" applyBorder="1"/>
    <xf numFmtId="10" fontId="15" fillId="0" borderId="1" xfId="0" applyNumberFormat="1" applyFont="1" applyFill="1" applyBorder="1"/>
    <xf numFmtId="0" fontId="11" fillId="0" borderId="0" xfId="0" applyFont="1" applyFill="1" applyAlignment="1">
      <alignment horizontal="center"/>
    </xf>
    <xf numFmtId="10" fontId="11" fillId="0" borderId="2" xfId="0" applyNumberFormat="1" applyFont="1" applyFill="1" applyBorder="1"/>
    <xf numFmtId="0" fontId="10" fillId="2" borderId="0" xfId="0" applyFont="1" applyFill="1" applyBorder="1"/>
    <xf numFmtId="14" fontId="15" fillId="0" borderId="1" xfId="0" applyNumberFormat="1" applyFont="1" applyFill="1" applyBorder="1"/>
    <xf numFmtId="14" fontId="15" fillId="0" borderId="3" xfId="0" applyNumberFormat="1" applyFont="1" applyFill="1" applyBorder="1"/>
    <xf numFmtId="0" fontId="11" fillId="3" borderId="0" xfId="0" applyFont="1" applyFill="1" applyBorder="1"/>
    <xf numFmtId="0" fontId="11" fillId="3" borderId="0" xfId="0" applyFont="1" applyFill="1"/>
    <xf numFmtId="0" fontId="15" fillId="0" borderId="1" xfId="0" applyNumberFormat="1" applyFont="1" applyFill="1" applyBorder="1"/>
    <xf numFmtId="0" fontId="15" fillId="0" borderId="3" xfId="0" applyNumberFormat="1" applyFont="1" applyFill="1" applyBorder="1"/>
    <xf numFmtId="164" fontId="11" fillId="0" borderId="0" xfId="0" applyNumberFormat="1" applyFont="1" applyFill="1" applyBorder="1" applyAlignment="1">
      <alignment horizontal="left" wrapText="1"/>
    </xf>
  </cellXfs>
  <cellStyles count="3">
    <cellStyle name="Followed Hyperlink" xfId="2" builtinId="9" hidden="1"/>
    <cellStyle name="Hyperlink" xfId="1" builtinId="8" hidden="1"/>
    <cellStyle name="Normal" xfId="0" builtinId="0"/>
  </cellStyles>
  <dxfs count="63">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0"/>
        <name val="Calibri"/>
        <scheme val="minor"/>
      </font>
      <numFmt numFmtId="164" formatCode="&quot;$&quot;#,##0.00"/>
      <fill>
        <patternFill patternType="solid">
          <fgColor indexed="64"/>
          <bgColor theme="8"/>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0"/>
        <name val="Calibri"/>
        <scheme val="minor"/>
      </font>
      <numFmt numFmtId="164" formatCode="&quot;$&quot;#,##0.00"/>
      <fill>
        <patternFill patternType="solid">
          <fgColor indexed="64"/>
          <bgColor theme="8"/>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dxf>
    <dxf>
      <font>
        <strike val="0"/>
        <outline val="0"/>
        <shadow val="0"/>
        <u val="none"/>
        <vertAlign val="baseline"/>
        <sz val="12"/>
        <color theme="0"/>
        <name val="Calibri"/>
        <scheme val="minor"/>
      </font>
      <fill>
        <patternFill patternType="solid">
          <fgColor indexed="64"/>
          <bgColor theme="8"/>
        </patternFill>
      </fill>
    </dxf>
    <dxf>
      <font>
        <b/>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dxf>
    <dxf>
      <font>
        <b/>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vertAlign val="baseline"/>
        <sz val="12"/>
        <color auto="1"/>
        <name val="Calibri"/>
        <scheme val="minor"/>
      </font>
    </dxf>
    <dxf>
      <font>
        <strike val="0"/>
        <outline val="0"/>
        <shadow val="0"/>
        <vertAlign val="baseline"/>
        <sz val="12"/>
        <color auto="1"/>
        <name val="Calibri"/>
        <scheme val="minor"/>
      </font>
      <fill>
        <patternFill patternType="solid">
          <fgColor indexed="64"/>
          <bgColor theme="8"/>
        </patternFill>
      </fill>
    </dxf>
    <dxf>
      <font>
        <b val="0"/>
        <i val="0"/>
        <strike val="0"/>
        <outline val="0"/>
        <shadow val="0"/>
        <u val="none"/>
        <vertAlign val="baseline"/>
        <sz val="12"/>
        <color auto="1"/>
        <name val="Calibri"/>
        <scheme val="minor"/>
      </font>
      <numFmt numFmtId="0" formatCode="General"/>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tint="-0.249977111117893"/>
        </patternFill>
      </fill>
      <border diagonalUp="0" diagonalDown="0" outline="0">
        <left/>
        <right/>
        <top/>
        <bottom/>
      </border>
    </dxf>
    <dxf>
      <numFmt numFmtId="165" formatCode="m/d/yyyy"/>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quot;$&quot;#,##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fill>
        <patternFill patternType="none">
          <fgColor indexed="64"/>
          <bgColor indexed="65"/>
        </patternFill>
      </fill>
    </dxf>
    <dxf>
      <font>
        <strike val="0"/>
        <outline val="0"/>
        <shadow val="0"/>
        <u val="none"/>
        <vertAlign val="baseline"/>
        <sz val="12"/>
        <color auto="1"/>
        <name val="Calibri"/>
        <scheme val="minor"/>
      </font>
      <fill>
        <patternFill patternType="solid">
          <fgColor indexed="64"/>
          <bgColor theme="8"/>
        </patternFill>
      </fill>
    </dxf>
    <dxf>
      <font>
        <color rgb="FF9C0006"/>
      </font>
      <fill>
        <patternFill>
          <bgColor rgb="FFFFC7CE"/>
        </patternFill>
      </fill>
    </dxf>
    <dxf>
      <font>
        <u/>
      </font>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color theme="0"/>
      </font>
      <fill>
        <patternFill>
          <bgColor rgb="FF00B0F0"/>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14996795556505021"/>
        </vertical>
        <horizontal style="thin">
          <color theme="0" tint="-0.14996795556505021"/>
        </horizontal>
      </border>
    </dxf>
    <dxf>
      <font>
        <u/>
      </font>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color theme="1"/>
      </font>
      <fill>
        <patternFill>
          <bgColor rgb="FF92D050"/>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14996795556505021"/>
        </vertical>
        <horizontal style="thin">
          <color theme="0" tint="-0.14996795556505021"/>
        </horizontal>
      </border>
    </dxf>
    <dxf>
      <font>
        <u/>
      </font>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color theme="0"/>
      </font>
      <fill>
        <patternFill>
          <bgColor rgb="FFE663BD"/>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14996795556505021"/>
        </vertical>
        <horizontal style="thin">
          <color theme="0" tint="-0.14996795556505021"/>
        </horizontal>
      </border>
    </dxf>
    <dxf>
      <font>
        <u/>
      </font>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vertical/>
        <horizontal/>
      </border>
    </dxf>
    <dxf>
      <font>
        <b/>
        <i val="0"/>
        <color theme="1"/>
      </font>
      <fill>
        <patternFill>
          <bgColor rgb="FFFBF83D"/>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14996795556505021"/>
        </vertical>
        <horizontal style="thin">
          <color theme="0" tint="-0.14996795556505021"/>
        </horizontal>
      </border>
    </dxf>
  </dxfs>
  <tableStyles count="4" defaultTableStyle="TableStyleMedium9" defaultPivotStyle="PivotStyleMedium7">
    <tableStyle name="Squawkfox - Category" pivot="0" count="6" xr9:uid="{00000000-0011-0000-FFFF-FFFF00000000}">
      <tableStyleElement type="wholeTable" dxfId="62"/>
      <tableStyleElement type="headerRow" dxfId="61"/>
      <tableStyleElement type="totalRow" dxfId="60"/>
      <tableStyleElement type="firstColumn" dxfId="59"/>
      <tableStyleElement type="lastColumn" dxfId="58"/>
      <tableStyleElement type="firstHeaderCell" dxfId="57"/>
    </tableStyle>
    <tableStyle name="Squawkfox - Income" pivot="0" count="6" xr9:uid="{00000000-0011-0000-FFFF-FFFF01000000}">
      <tableStyleElement type="wholeTable" dxfId="56"/>
      <tableStyleElement type="headerRow" dxfId="55"/>
      <tableStyleElement type="totalRow" dxfId="54"/>
      <tableStyleElement type="firstColumn" dxfId="53"/>
      <tableStyleElement type="lastColumn" dxfId="52"/>
      <tableStyleElement type="firstHeaderCell" dxfId="51"/>
    </tableStyle>
    <tableStyle name="Squawkfox - Summaries" pivot="0" count="6" xr9:uid="{00000000-0011-0000-FFFF-FFFF02000000}">
      <tableStyleElement type="wholeTable" dxfId="50"/>
      <tableStyleElement type="headerRow" dxfId="49"/>
      <tableStyleElement type="totalRow" dxfId="48"/>
      <tableStyleElement type="firstColumn" dxfId="47"/>
      <tableStyleElement type="lastColumn" dxfId="46"/>
      <tableStyleElement type="firstHeaderCell" dxfId="45"/>
    </tableStyle>
    <tableStyle name="Squawkfox Expenses" pivot="0" count="6" xr9:uid="{00000000-0011-0000-FFFF-FFFF03000000}">
      <tableStyleElement type="wholeTable" dxfId="44"/>
      <tableStyleElement type="headerRow" dxfId="43"/>
      <tableStyleElement type="totalRow" dxfId="42"/>
      <tableStyleElement type="firstColumn" dxfId="41"/>
      <tableStyleElement type="lastColumn" dxfId="40"/>
      <tableStyleElement type="firstHeaderCell" dxfId="39"/>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ysClr val="windowText" lastClr="000000"/>
                </a:solidFill>
              </a:rPr>
              <a:t>Debts by Amount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c:spPr>
            <c:extLst>
              <c:ext xmlns:c16="http://schemas.microsoft.com/office/drawing/2014/chart" uri="{C3380CC4-5D6E-409C-BE32-E72D297353CC}">
                <c16:uniqueId val="{00000001-4FA7-4B6F-8674-11354E11C675}"/>
              </c:ext>
            </c:extLst>
          </c:dPt>
          <c:dPt>
            <c:idx val="1"/>
            <c:bubble3D val="0"/>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c:spPr>
            <c:extLst>
              <c:ext xmlns:c16="http://schemas.microsoft.com/office/drawing/2014/chart" uri="{C3380CC4-5D6E-409C-BE32-E72D297353CC}">
                <c16:uniqueId val="{00000003-4FA7-4B6F-8674-11354E11C675}"/>
              </c:ext>
            </c:extLst>
          </c:dPt>
          <c:dPt>
            <c:idx val="2"/>
            <c:bubble3D val="0"/>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c:spPr>
            <c:extLst>
              <c:ext xmlns:c16="http://schemas.microsoft.com/office/drawing/2014/chart" uri="{C3380CC4-5D6E-409C-BE32-E72D297353CC}">
                <c16:uniqueId val="{00000005-4FA7-4B6F-8674-11354E11C675}"/>
              </c:ext>
            </c:extLst>
          </c:dPt>
          <c:dPt>
            <c:idx val="3"/>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c:spPr>
            <c:extLst>
              <c:ext xmlns:c16="http://schemas.microsoft.com/office/drawing/2014/chart" uri="{C3380CC4-5D6E-409C-BE32-E72D297353CC}">
                <c16:uniqueId val="{00000007-4FA7-4B6F-8674-11354E11C675}"/>
              </c:ext>
            </c:extLst>
          </c:dPt>
          <c:dPt>
            <c:idx val="4"/>
            <c:bubble3D val="0"/>
            <c:spPr>
              <a:gradFill rotWithShape="1">
                <a:gsLst>
                  <a:gs pos="0">
                    <a:schemeClr val="accent5">
                      <a:tint val="54000"/>
                      <a:satMod val="103000"/>
                      <a:lumMod val="102000"/>
                      <a:tint val="94000"/>
                    </a:schemeClr>
                  </a:gs>
                  <a:gs pos="50000">
                    <a:schemeClr val="accent5">
                      <a:tint val="54000"/>
                      <a:satMod val="110000"/>
                      <a:lumMod val="100000"/>
                      <a:shade val="100000"/>
                    </a:schemeClr>
                  </a:gs>
                  <a:gs pos="100000">
                    <a:schemeClr val="accent5">
                      <a:tint val="54000"/>
                      <a:lumMod val="99000"/>
                      <a:satMod val="120000"/>
                      <a:shade val="78000"/>
                    </a:schemeClr>
                  </a:gs>
                </a:gsLst>
                <a:lin ang="5400000" scaled="0"/>
              </a:gradFill>
              <a:ln>
                <a:noFill/>
              </a:ln>
              <a:effectLst/>
            </c:spPr>
            <c:extLst>
              <c:ext xmlns:c16="http://schemas.microsoft.com/office/drawing/2014/chart" uri="{C3380CC4-5D6E-409C-BE32-E72D297353CC}">
                <c16:uniqueId val="{00000009-560A-44C3-9490-93A4CE1F35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'Debt Challenge'!$B$9:$B$13</c:f>
              <c:strCache>
                <c:ptCount val="5"/>
                <c:pt idx="0">
                  <c:v>Credit Card #1</c:v>
                </c:pt>
                <c:pt idx="1">
                  <c:v>Credit Card #2</c:v>
                </c:pt>
                <c:pt idx="2">
                  <c:v>Mortgage</c:v>
                </c:pt>
                <c:pt idx="3">
                  <c:v>Car Loan</c:v>
                </c:pt>
                <c:pt idx="4">
                  <c:v>Student Loan</c:v>
                </c:pt>
              </c:strCache>
            </c:strRef>
          </c:cat>
          <c:val>
            <c:numRef>
              <c:f>'Debt Challenge'!$C$9:$C$13</c:f>
              <c:numCache>
                <c:formatCode>"$"#,##0.00</c:formatCode>
                <c:ptCount val="5"/>
                <c:pt idx="0">
                  <c:v>3225.34</c:v>
                </c:pt>
                <c:pt idx="1">
                  <c:v>800</c:v>
                </c:pt>
                <c:pt idx="2">
                  <c:v>45000</c:v>
                </c:pt>
                <c:pt idx="3">
                  <c:v>8000</c:v>
                </c:pt>
                <c:pt idx="4">
                  <c:v>17312</c:v>
                </c:pt>
              </c:numCache>
            </c:numRef>
          </c:val>
          <c:extLst>
            <c:ext xmlns:c16="http://schemas.microsoft.com/office/drawing/2014/chart" uri="{C3380CC4-5D6E-409C-BE32-E72D297353CC}">
              <c16:uniqueId val="{00000008-4FA7-4B6F-8674-11354E11C67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152400</xdr:colOff>
      <xdr:row>15</xdr:row>
      <xdr:rowOff>152400</xdr:rowOff>
    </xdr:from>
    <xdr:to>
      <xdr:col>8</xdr:col>
      <xdr:colOff>619125</xdr:colOff>
      <xdr:row>33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104775</xdr:colOff>
      <xdr:row>0</xdr:row>
      <xdr:rowOff>266699</xdr:rowOff>
    </xdr:from>
    <xdr:to>
      <xdr:col>7</xdr:col>
      <xdr:colOff>753638</xdr:colOff>
      <xdr:row>2</xdr:row>
      <xdr:rowOff>68960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9048750" y="266699"/>
          <a:ext cx="648863" cy="6023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ebts" displayName="Debts" ref="B8:H14" totalsRowCount="1" headerRowDxfId="37" dataDxfId="36" totalsRowDxfId="35">
  <tableColumns count="7">
    <tableColumn id="1" xr3:uid="{00000000-0010-0000-0000-000001000000}" name="Creditor" totalsRowLabel="TOTAL" dataDxfId="34" totalsRowDxfId="33"/>
    <tableColumn id="2" xr3:uid="{00000000-0010-0000-0000-000002000000}" name="Balance" totalsRowFunction="sum" dataDxfId="32" totalsRowDxfId="31"/>
    <tableColumn id="3" xr3:uid="{00000000-0010-0000-0000-000003000000}" name="Interest Rate" totalsRowFunction="custom" dataDxfId="30" totalsRowDxfId="29">
      <totalsRowFormula>SUMPRODUCT(Debts[Balance],Debts[Interest Rate])/SUM(Debts[Balance])</totalsRowFormula>
    </tableColumn>
    <tableColumn id="5" xr3:uid="{00000000-0010-0000-0000-000005000000}" name="Monthly Payment" totalsRowFunction="sum" dataDxfId="28" totalsRowDxfId="27"/>
    <tableColumn id="6" xr3:uid="{00000000-0010-0000-0000-000006000000}" name="% of Total" totalsRowFunction="sum" dataDxfId="26" totalsRowDxfId="25">
      <calculatedColumnFormula>IF(C9&gt;0, C9/SUM($C$9:$C$13), "")</calculatedColumnFormula>
    </tableColumn>
    <tableColumn id="4" xr3:uid="{00000000-0010-0000-0000-000004000000}" name="Payment Date" dataDxfId="24" totalsRowDxfId="23"/>
    <tableColumn id="7" xr3:uid="{00000000-0010-0000-0000-000007000000}" name="Notes" dataDxfId="22"/>
  </tableColumns>
  <tableStyleInfo name="Squawkfox Expenses"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Summary" displayName="Summary" ref="B25:C33" totalsRowShown="0" headerRowDxfId="21" dataDxfId="20">
  <autoFilter ref="B25:C33" xr:uid="{00000000-0009-0000-0100-000010000000}">
    <filterColumn colId="0" hiddenButton="1"/>
    <filterColumn colId="1" hiddenButton="1"/>
  </autoFilter>
  <tableColumns count="2">
    <tableColumn id="1" xr3:uid="{00000000-0010-0000-0100-000001000000}" name=" " dataDxfId="19"/>
    <tableColumn id="2" xr3:uid="{00000000-0010-0000-0100-000002000000}" name="Amount" dataDxfId="18"/>
  </tableColumns>
  <tableStyleInfo name="Squawkfox - Incom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Budget" displayName="Budget" ref="B19:C20" totalsRowShown="0" headerRowDxfId="17" dataDxfId="16">
  <autoFilter ref="B19:C20" xr:uid="{00000000-0009-0000-0100-000011000000}">
    <filterColumn colId="0" hiddenButton="1"/>
    <filterColumn colId="1" hiddenButton="1"/>
  </autoFilter>
  <tableColumns count="2">
    <tableColumn id="1" xr3:uid="{00000000-0010-0000-0200-000001000000}" name=" " dataDxfId="15"/>
    <tableColumn id="2" xr3:uid="{00000000-0010-0000-0200-000002000000}" name="Amount" dataDxfId="14">
      <calculatedColumnFormula>Debts[[#Totals],[Monthly Payment]]+500</calculatedColumnFormula>
    </tableColumn>
  </tableColumns>
  <tableStyleInfo name="Squawkfox - Summaries"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9" displayName="Table19" ref="B42:F43" totalsRowShown="0" headerRowDxfId="13" dataDxfId="12">
  <autoFilter ref="B42:F43" xr:uid="{00000000-0009-0000-0100-000013000000}">
    <filterColumn colId="0" hiddenButton="1"/>
    <filterColumn colId="1" hiddenButton="1"/>
    <filterColumn colId="2" hiddenButton="1"/>
    <filterColumn colId="3" hiddenButton="1"/>
    <filterColumn colId="4" hiddenButton="1"/>
  </autoFilter>
  <tableColumns count="5">
    <tableColumn id="1" xr3:uid="{00000000-0010-0000-0300-000001000000}" name="Creditor" dataDxfId="11">
      <calculatedColumnFormula>INDEX(Debts[[Creditor]:[Monthly Payment]], MATCH(MAX(Debts[Interest Rate]),Debts[Interest Rate], 0), 1)</calculatedColumnFormula>
    </tableColumn>
    <tableColumn id="2" xr3:uid="{00000000-0010-0000-0300-000002000000}" name="Balance" dataDxfId="10">
      <calculatedColumnFormula>INDEX(Debts[[Creditor]:[Monthly Payment]], MATCH(MAX(Debts[Interest Rate]),Debts[Interest Rate], 0), 2)</calculatedColumnFormula>
    </tableColumn>
    <tableColumn id="3" xr3:uid="{00000000-0010-0000-0300-000003000000}" name="Interest Rate" dataDxfId="9">
      <calculatedColumnFormula>INDEX(Debts[[Creditor]:[Monthly Payment]], MATCH(MAX(Debts[Interest Rate]),Debts[Interest Rate], 0), 3)</calculatedColumnFormula>
    </tableColumn>
    <tableColumn id="4" xr3:uid="{00000000-0010-0000-0300-000004000000}" name="Monthly Payment" dataDxfId="8">
      <calculatedColumnFormula>INDEX(Debts[[Creditor]:[Monthly Payment]], MATCH(MAX(Debts[Interest Rate]),Debts[Interest Rate], 0), 4)</calculatedColumnFormula>
    </tableColumn>
    <tableColumn id="5" xr3:uid="{00000000-0010-0000-0300-000005000000}" name="New Payment" dataDxfId="7">
      <calculatedColumnFormula>INDEX(Debts[[Creditor]:[Monthly Payment]], MATCH(MAX(Debts[Interest Rate]),Debts[Interest Rate], 0), 4) + $C$33</calculatedColumnFormula>
    </tableColumn>
  </tableColumns>
  <tableStyleInfo name="Squawkfox - Category"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20" displayName="Table20" ref="B47:F48" totalsRowShown="0" headerRowDxfId="6" dataDxfId="5">
  <autoFilter ref="B47:F48" xr:uid="{00000000-0009-0000-0100-000014000000}">
    <filterColumn colId="0" hiddenButton="1"/>
    <filterColumn colId="1" hiddenButton="1"/>
    <filterColumn colId="2" hiddenButton="1"/>
    <filterColumn colId="3" hiddenButton="1"/>
    <filterColumn colId="4" hiddenButton="1"/>
  </autoFilter>
  <tableColumns count="5">
    <tableColumn id="1" xr3:uid="{00000000-0010-0000-0400-000001000000}" name="Creditor" dataDxfId="4">
      <calculatedColumnFormula>INDEX(Debts[[Creditor]:[Monthly Payment]], MATCH(MIN(Debts[Balance]),Debts[Balance], 0), 1)</calculatedColumnFormula>
    </tableColumn>
    <tableColumn id="2" xr3:uid="{00000000-0010-0000-0400-000002000000}" name="Balance" dataDxfId="3">
      <calculatedColumnFormula>INDEX(Debts[[Creditor]:[Monthly Payment]], MATCH(MIN(Debts[Balance]),Debts[Balance], 0), 2)</calculatedColumnFormula>
    </tableColumn>
    <tableColumn id="3" xr3:uid="{00000000-0010-0000-0400-000003000000}" name="Interest Rate" dataDxfId="2">
      <calculatedColumnFormula>INDEX(Debts[[Creditor]:[Monthly Payment]], MATCH(MIN(Debts[Balance]),Debts[Balance], 0), 3)</calculatedColumnFormula>
    </tableColumn>
    <tableColumn id="4" xr3:uid="{00000000-0010-0000-0400-000004000000}" name="Monthly Payment" dataDxfId="1">
      <calculatedColumnFormula>INDEX(Debts[[Creditor]:[Monthly Payment]], MATCH(MIN(Debts[Balance]),Debts[Balance], 0), 4)</calculatedColumnFormula>
    </tableColumn>
    <tableColumn id="5" xr3:uid="{00000000-0010-0000-0400-000005000000}" name="New Payment" dataDxfId="0">
      <calculatedColumnFormula>INDEX(Debts[[Creditor]:[Monthly Payment]], MATCH(MIN(Debts[Balance]),Debts[Balance], 0), 4) + $C$33</calculatedColumnFormula>
    </tableColumn>
  </tableColumns>
  <tableStyleInfo name="Squawkfox - Category" showFirstColumn="0" showLastColumn="0" showRowStripes="0" showColumnStripes="0"/>
</table>
</file>

<file path=xl/theme/theme1.xml><?xml version="1.0" encoding="utf-8"?>
<a:theme xmlns:a="http://schemas.openxmlformats.org/drawingml/2006/main" name="squawkfo">
  <a:themeElements>
    <a:clrScheme name="Squawkfox">
      <a:dk1>
        <a:sysClr val="windowText" lastClr="000000"/>
      </a:dk1>
      <a:lt1>
        <a:sysClr val="window" lastClr="FFFFFF"/>
      </a:lt1>
      <a:dk2>
        <a:srgbClr val="1F497D"/>
      </a:dk2>
      <a:lt2>
        <a:srgbClr val="EEECE1"/>
      </a:lt2>
      <a:accent1>
        <a:srgbClr val="FBB755"/>
      </a:accent1>
      <a:accent2>
        <a:srgbClr val="FC7570"/>
      </a:accent2>
      <a:accent3>
        <a:srgbClr val="6EDA55"/>
      </a:accent3>
      <a:accent4>
        <a:srgbClr val="9B9BD7"/>
      </a:accent4>
      <a:accent5>
        <a:srgbClr val="218A8C"/>
      </a:accent5>
      <a:accent6>
        <a:srgbClr val="06E5FF"/>
      </a:accent6>
      <a:hlink>
        <a:srgbClr val="0096D2"/>
      </a:hlink>
      <a:folHlink>
        <a:srgbClr val="00578B"/>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77"/>
  <sheetViews>
    <sheetView showGridLines="0" tabSelected="1" workbookViewId="0">
      <selection activeCell="B2" sqref="B2"/>
    </sheetView>
  </sheetViews>
  <sheetFormatPr baseColWidth="10" defaultColWidth="10.6640625" defaultRowHeight="13"/>
  <cols>
    <col min="1" max="1" width="6" style="2" customWidth="1"/>
    <col min="2" max="2" width="34.1640625" style="2" customWidth="1"/>
    <col min="3" max="3" width="14.1640625" style="3" customWidth="1"/>
    <col min="4" max="4" width="14.83203125" style="4" customWidth="1"/>
    <col min="5" max="5" width="17.5" style="3" customWidth="1"/>
    <col min="6" max="6" width="13.1640625" style="4" customWidth="1"/>
    <col min="7" max="7" width="17.5" style="2" customWidth="1"/>
    <col min="8" max="8" width="15.83203125" style="2" customWidth="1"/>
    <col min="9" max="16384" width="10.6640625" style="2"/>
  </cols>
  <sheetData>
    <row r="1" spans="2:8" ht="27.75" customHeight="1"/>
    <row r="2" spans="2:8" s="3" customFormat="1" ht="35">
      <c r="B2" s="6" t="s">
        <v>26</v>
      </c>
      <c r="H2" s="5"/>
    </row>
    <row r="4" spans="2:8" s="3" customFormat="1" ht="21">
      <c r="B4" s="7" t="s">
        <v>17</v>
      </c>
      <c r="C4" s="8"/>
      <c r="D4" s="8"/>
      <c r="E4" s="8"/>
      <c r="F4" s="8"/>
    </row>
    <row r="5" spans="2:8" s="3" customFormat="1" ht="16">
      <c r="B5" s="17" t="s">
        <v>28</v>
      </c>
      <c r="C5" s="17"/>
      <c r="D5" s="17"/>
      <c r="E5" s="17"/>
      <c r="F5" s="17"/>
    </row>
    <row r="6" spans="2:8" s="3" customFormat="1" ht="16">
      <c r="B6" s="17" t="s">
        <v>29</v>
      </c>
      <c r="C6" s="17"/>
      <c r="D6" s="17"/>
      <c r="E6" s="17"/>
      <c r="F6" s="17"/>
    </row>
    <row r="7" spans="2:8" ht="11.25" customHeight="1">
      <c r="B7" s="18"/>
      <c r="C7" s="17"/>
      <c r="D7" s="19"/>
      <c r="E7" s="17"/>
      <c r="F7" s="19"/>
    </row>
    <row r="8" spans="2:8" ht="16">
      <c r="B8" s="51" t="s">
        <v>0</v>
      </c>
      <c r="C8" s="40" t="s">
        <v>11</v>
      </c>
      <c r="D8" s="41" t="s">
        <v>2</v>
      </c>
      <c r="E8" s="40" t="s">
        <v>4</v>
      </c>
      <c r="F8" s="41" t="s">
        <v>1</v>
      </c>
      <c r="G8" s="42" t="s">
        <v>21</v>
      </c>
      <c r="H8" s="42" t="s">
        <v>27</v>
      </c>
    </row>
    <row r="9" spans="2:8" ht="16">
      <c r="B9" s="44" t="s">
        <v>24</v>
      </c>
      <c r="C9" s="45">
        <v>3225.34</v>
      </c>
      <c r="D9" s="46">
        <v>0.19500000000000001</v>
      </c>
      <c r="E9" s="45">
        <v>135</v>
      </c>
      <c r="F9" s="46">
        <f>IF(C9&gt;0, C9/SUM($C$9:$C$13), "")</f>
        <v>4.3387885549846149E-2</v>
      </c>
      <c r="G9" s="52"/>
      <c r="H9" s="56"/>
    </row>
    <row r="10" spans="2:8" ht="16">
      <c r="B10" s="44" t="s">
        <v>23</v>
      </c>
      <c r="C10" s="45">
        <v>800</v>
      </c>
      <c r="D10" s="46">
        <v>0.18</v>
      </c>
      <c r="E10" s="45">
        <v>16</v>
      </c>
      <c r="F10" s="46">
        <f>IF(C10&gt;0, C10/SUM($C$9:$C$13), "")</f>
        <v>1.076175176566716E-2</v>
      </c>
      <c r="G10" s="52"/>
      <c r="H10" s="56"/>
    </row>
    <row r="11" spans="2:8" ht="16">
      <c r="B11" s="47" t="s">
        <v>22</v>
      </c>
      <c r="C11" s="43">
        <v>45000</v>
      </c>
      <c r="D11" s="48">
        <v>0.04</v>
      </c>
      <c r="E11" s="43">
        <v>1500</v>
      </c>
      <c r="F11" s="48">
        <f>IF(C11&gt;0, C11/SUM($C$9:$C$13), "")</f>
        <v>0.60534853681877776</v>
      </c>
      <c r="G11" s="52"/>
      <c r="H11" s="56"/>
    </row>
    <row r="12" spans="2:8" ht="16">
      <c r="B12" s="44" t="s">
        <v>9</v>
      </c>
      <c r="C12" s="45">
        <v>8000</v>
      </c>
      <c r="D12" s="46">
        <v>3.2500000000000001E-2</v>
      </c>
      <c r="E12" s="45">
        <v>350</v>
      </c>
      <c r="F12" s="46">
        <f>IF(C12&gt;0, C12/SUM($C$9:$C$13), "")</f>
        <v>0.1076175176566716</v>
      </c>
      <c r="G12" s="52"/>
      <c r="H12" s="56"/>
    </row>
    <row r="13" spans="2:8" ht="16">
      <c r="B13" s="44" t="s">
        <v>10</v>
      </c>
      <c r="C13" s="45">
        <v>17312</v>
      </c>
      <c r="D13" s="46">
        <v>7.0000000000000007E-2</v>
      </c>
      <c r="E13" s="45">
        <v>250</v>
      </c>
      <c r="F13" s="46">
        <f>IF(C13&gt;0, C13/SUM($C$9:$C$13), "")</f>
        <v>0.23288430820903736</v>
      </c>
      <c r="G13" s="53"/>
      <c r="H13" s="57"/>
    </row>
    <row r="14" spans="2:8" ht="18.75" customHeight="1">
      <c r="B14" s="49" t="s">
        <v>25</v>
      </c>
      <c r="C14" s="45">
        <f>SUBTOTAL(109,Debts[Balance])</f>
        <v>74337.34</v>
      </c>
      <c r="D14" s="46">
        <f>SUMPRODUCT(Debts[Balance],Debts[Interest Rate])/SUM(Debts[Balance])</f>
        <v>5.4411165371265641E-2</v>
      </c>
      <c r="E14" s="45">
        <f>SUBTOTAL(109,Debts[Monthly Payment])</f>
        <v>2251</v>
      </c>
      <c r="F14" s="50">
        <f>SUBTOTAL(109,Debts[% of Total])</f>
        <v>1</v>
      </c>
      <c r="G14" s="54"/>
      <c r="H14" s="55"/>
    </row>
    <row r="15" spans="2:8" s="3" customFormat="1" ht="14">
      <c r="B15" s="12"/>
      <c r="C15" s="13"/>
      <c r="D15" s="14"/>
      <c r="E15" s="13"/>
      <c r="F15" s="14"/>
      <c r="G15" s="2"/>
    </row>
    <row r="16" spans="2:8" s="3" customFormat="1" ht="38.25" customHeight="1">
      <c r="B16" s="7" t="s">
        <v>16</v>
      </c>
      <c r="C16" s="8"/>
      <c r="D16" s="8"/>
      <c r="E16" s="8"/>
      <c r="F16" s="8"/>
    </row>
    <row r="17" spans="2:7" ht="47.25" customHeight="1">
      <c r="B17" s="58" t="s">
        <v>30</v>
      </c>
      <c r="C17" s="58"/>
      <c r="D17" s="58"/>
      <c r="E17" s="17"/>
      <c r="F17" s="8"/>
      <c r="G17" s="3"/>
    </row>
    <row r="18" spans="2:7" ht="9" customHeight="1">
      <c r="B18" s="20"/>
      <c r="C18" s="21"/>
      <c r="D18" s="22"/>
      <c r="E18" s="21"/>
      <c r="F18" s="14"/>
    </row>
    <row r="19" spans="2:7" ht="16">
      <c r="B19" s="33" t="s">
        <v>13</v>
      </c>
      <c r="C19" s="34" t="s">
        <v>14</v>
      </c>
      <c r="D19" s="22"/>
      <c r="E19" s="21"/>
      <c r="F19" s="14"/>
    </row>
    <row r="20" spans="2:7" ht="21" customHeight="1">
      <c r="B20" s="20" t="s">
        <v>15</v>
      </c>
      <c r="C20" s="23">
        <f>Debts[[#Totals],[Monthly Payment]]+500</f>
        <v>2751</v>
      </c>
      <c r="D20" s="22"/>
      <c r="E20" s="21"/>
      <c r="F20" s="14"/>
    </row>
    <row r="21" spans="2:7" s="3" customFormat="1" ht="14">
      <c r="B21" s="12"/>
      <c r="C21" s="13"/>
      <c r="D21" s="10"/>
      <c r="E21" s="8"/>
      <c r="F21" s="10" t="e">
        <f>IF(#REF!&gt;0,#REF!/SUM( $C$9:$C$24), "")</f>
        <v>#REF!</v>
      </c>
      <c r="G21" s="2"/>
    </row>
    <row r="22" spans="2:7" s="3" customFormat="1" ht="39" customHeight="1">
      <c r="B22" s="7" t="s">
        <v>12</v>
      </c>
      <c r="C22" s="8"/>
      <c r="D22" s="8"/>
      <c r="E22" s="8"/>
      <c r="F22" s="8"/>
    </row>
    <row r="23" spans="2:7" s="3" customFormat="1" ht="46.5" customHeight="1">
      <c r="B23" s="58" t="s">
        <v>20</v>
      </c>
      <c r="C23" s="58"/>
      <c r="D23" s="58"/>
      <c r="E23" s="17"/>
      <c r="F23" s="8"/>
    </row>
    <row r="24" spans="2:7" s="1" customFormat="1" ht="8.25" customHeight="1">
      <c r="B24" s="17"/>
      <c r="C24" s="17"/>
      <c r="D24" s="17"/>
      <c r="E24" s="17"/>
      <c r="F24" s="8"/>
      <c r="G24" s="3"/>
    </row>
    <row r="25" spans="2:7" s="1" customFormat="1" ht="16">
      <c r="B25" s="35" t="s">
        <v>13</v>
      </c>
      <c r="C25" s="36" t="s">
        <v>14</v>
      </c>
      <c r="D25" s="15"/>
      <c r="E25" s="16"/>
      <c r="F25" s="15"/>
    </row>
    <row r="26" spans="2:7" s="1" customFormat="1" ht="16">
      <c r="B26" s="11" t="s">
        <v>3</v>
      </c>
      <c r="C26" s="25">
        <f>Debts[[#Totals],[Balance]]</f>
        <v>74337.34</v>
      </c>
      <c r="D26" s="15"/>
      <c r="E26" s="16"/>
      <c r="F26" s="15"/>
    </row>
    <row r="27" spans="2:7" ht="16">
      <c r="B27" s="11" t="s">
        <v>5</v>
      </c>
      <c r="C27" s="26">
        <f>Debts[[#Totals],[Interest Rate]]</f>
        <v>5.4411165371265641E-2</v>
      </c>
      <c r="D27" s="15"/>
      <c r="E27" s="16"/>
      <c r="F27" s="15"/>
      <c r="G27" s="1"/>
    </row>
    <row r="28" spans="2:7" ht="16">
      <c r="B28" s="11" t="s">
        <v>8</v>
      </c>
      <c r="C28" s="25">
        <f>C26*C27/12</f>
        <v>337.06510833333334</v>
      </c>
      <c r="D28" s="15"/>
      <c r="E28" s="16"/>
      <c r="F28" s="15"/>
    </row>
    <row r="29" spans="2:7" ht="16">
      <c r="B29" s="11"/>
      <c r="C29" s="25"/>
      <c r="D29" s="10"/>
      <c r="E29" s="8"/>
      <c r="F29" s="10"/>
    </row>
    <row r="30" spans="2:7" ht="16">
      <c r="B30" s="11" t="s">
        <v>6</v>
      </c>
      <c r="C30" s="25">
        <f>Debts[[#Totals],[Monthly Payment]]</f>
        <v>2251</v>
      </c>
      <c r="D30" s="10"/>
      <c r="E30" s="8"/>
      <c r="F30" s="10"/>
    </row>
    <row r="31" spans="2:7" ht="16">
      <c r="B31" s="11" t="s">
        <v>31</v>
      </c>
      <c r="C31" s="25">
        <f>Budget[Amount]</f>
        <v>2751</v>
      </c>
      <c r="D31" s="10"/>
      <c r="E31" s="8"/>
      <c r="F31" s="10"/>
    </row>
    <row r="32" spans="2:7" ht="13" customHeight="1">
      <c r="B32" s="11"/>
      <c r="C32" s="25"/>
      <c r="D32" s="10"/>
      <c r="E32" s="8"/>
      <c r="F32" s="10"/>
    </row>
    <row r="33" spans="2:7" ht="16">
      <c r="B33" s="11" t="s">
        <v>7</v>
      </c>
      <c r="C33" s="25">
        <f>C31-C30</f>
        <v>500</v>
      </c>
      <c r="D33" s="10"/>
      <c r="E33" s="8"/>
      <c r="F33" s="10"/>
    </row>
    <row r="34" spans="2:7" ht="14">
      <c r="B34" s="9"/>
      <c r="C34" s="8"/>
      <c r="D34" s="10"/>
      <c r="E34" s="8"/>
      <c r="F34" s="10"/>
    </row>
    <row r="35" spans="2:7" ht="14">
      <c r="B35" s="9"/>
      <c r="C35" s="8"/>
      <c r="D35" s="10"/>
      <c r="E35" s="8"/>
      <c r="F35" s="10"/>
    </row>
    <row r="36" spans="2:7" s="3" customFormat="1" ht="4.5" customHeight="1">
      <c r="B36" s="9"/>
      <c r="C36" s="8"/>
      <c r="D36" s="10"/>
      <c r="E36" s="8"/>
      <c r="F36" s="10"/>
      <c r="G36" s="2"/>
    </row>
    <row r="37" spans="2:7" s="3" customFormat="1" ht="21">
      <c r="B37" s="7" t="s">
        <v>19</v>
      </c>
      <c r="C37" s="8"/>
      <c r="D37" s="8"/>
      <c r="E37" s="8"/>
      <c r="F37" s="8"/>
    </row>
    <row r="38" spans="2:7" ht="83.25" customHeight="1">
      <c r="B38" s="58" t="s">
        <v>34</v>
      </c>
      <c r="C38" s="58"/>
      <c r="D38" s="58"/>
      <c r="E38" s="58"/>
      <c r="F38" s="58"/>
      <c r="G38" s="58"/>
    </row>
    <row r="39" spans="2:7" ht="14.25" customHeight="1">
      <c r="B39" s="27"/>
      <c r="C39" s="27"/>
      <c r="D39" s="27"/>
      <c r="E39" s="17"/>
      <c r="F39" s="19"/>
    </row>
    <row r="40" spans="2:7" ht="14.25" customHeight="1">
      <c r="B40" s="28" t="s">
        <v>32</v>
      </c>
      <c r="C40" s="27"/>
      <c r="D40" s="27"/>
      <c r="E40" s="17"/>
      <c r="F40" s="19"/>
    </row>
    <row r="41" spans="2:7" ht="6.75" customHeight="1">
      <c r="B41" s="27"/>
      <c r="C41" s="27"/>
      <c r="D41" s="27"/>
      <c r="E41" s="17"/>
      <c r="F41" s="19"/>
    </row>
    <row r="42" spans="2:7" ht="16">
      <c r="B42" s="37" t="s">
        <v>0</v>
      </c>
      <c r="C42" s="38" t="s">
        <v>11</v>
      </c>
      <c r="D42" s="39" t="s">
        <v>2</v>
      </c>
      <c r="E42" s="38" t="s">
        <v>4</v>
      </c>
      <c r="F42" s="38" t="s">
        <v>18</v>
      </c>
    </row>
    <row r="43" spans="2:7" ht="16">
      <c r="B43" s="29" t="str">
        <f>INDEX(Debts[[Creditor]:[Monthly Payment]], MATCH(MAX(Debts[Interest Rate]),Debts[Interest Rate], 0), 1)</f>
        <v>Credit Card #1</v>
      </c>
      <c r="C43" s="24">
        <f>INDEX(Debts[[Creditor]:[Monthly Payment]], MATCH(MAX(Debts[Interest Rate]),Debts[Interest Rate], 0), 2)</f>
        <v>3225.34</v>
      </c>
      <c r="D43" s="30">
        <f>INDEX(Debts[[Creditor]:[Monthly Payment]], MATCH(MAX(Debts[Interest Rate]),Debts[Interest Rate], 0), 3)</f>
        <v>0.19500000000000001</v>
      </c>
      <c r="E43" s="24">
        <f>INDEX(Debts[[Creditor]:[Monthly Payment]], MATCH(MAX(Debts[Interest Rate]),Debts[Interest Rate], 0), 4)</f>
        <v>135</v>
      </c>
      <c r="F43" s="24">
        <f>INDEX(Debts[[Creditor]:[Monthly Payment]], MATCH(MAX(Debts[Interest Rate]),Debts[Interest Rate], 0), 4) + $C$33</f>
        <v>635</v>
      </c>
    </row>
    <row r="44" spans="2:7" ht="16">
      <c r="B44" s="29"/>
      <c r="C44" s="24"/>
      <c r="D44" s="30"/>
      <c r="E44" s="24"/>
      <c r="F44" s="24"/>
    </row>
    <row r="45" spans="2:7" ht="12" customHeight="1">
      <c r="B45" s="28" t="s">
        <v>33</v>
      </c>
      <c r="C45" s="31"/>
      <c r="D45" s="31"/>
      <c r="E45" s="24"/>
      <c r="F45" s="30"/>
    </row>
    <row r="46" spans="2:7" ht="9" customHeight="1">
      <c r="B46" s="27"/>
      <c r="C46" s="31"/>
      <c r="D46" s="31"/>
      <c r="E46" s="24"/>
      <c r="F46" s="30"/>
    </row>
    <row r="47" spans="2:7" ht="16">
      <c r="B47" s="37" t="s">
        <v>0</v>
      </c>
      <c r="C47" s="38" t="s">
        <v>11</v>
      </c>
      <c r="D47" s="39" t="s">
        <v>2</v>
      </c>
      <c r="E47" s="38" t="s">
        <v>4</v>
      </c>
      <c r="F47" s="38" t="s">
        <v>18</v>
      </c>
    </row>
    <row r="48" spans="2:7" ht="16">
      <c r="B48" s="29" t="str">
        <f>INDEX(Debts[[Creditor]:[Monthly Payment]], MATCH(MIN(Debts[Balance]),Debts[Balance], 0), 1)</f>
        <v>Credit Card #2</v>
      </c>
      <c r="C48" s="24">
        <f>INDEX(Debts[[Creditor]:[Monthly Payment]], MATCH(MIN(Debts[Balance]),Debts[Balance], 0), 2)</f>
        <v>800</v>
      </c>
      <c r="D48" s="30">
        <f>INDEX(Debts[[Creditor]:[Monthly Payment]], MATCH(MIN(Debts[Balance]),Debts[Balance], 0), 3)</f>
        <v>0.18</v>
      </c>
      <c r="E48" s="24">
        <f>INDEX(Debts[[Creditor]:[Monthly Payment]], MATCH(MIN(Debts[Balance]),Debts[Balance], 0), 4)</f>
        <v>16</v>
      </c>
      <c r="F48" s="24">
        <f>INDEX(Debts[[Creditor]:[Monthly Payment]], MATCH(MIN(Debts[Balance]),Debts[Balance], 0), 4) + $C$33</f>
        <v>516</v>
      </c>
    </row>
    <row r="49" spans="2:6" ht="16">
      <c r="B49" s="18"/>
      <c r="C49" s="17"/>
      <c r="D49" s="19"/>
      <c r="E49" s="17"/>
      <c r="F49" s="19"/>
    </row>
    <row r="50" spans="2:6" ht="14">
      <c r="B50" s="9"/>
      <c r="C50" s="8"/>
      <c r="D50" s="10"/>
      <c r="E50" s="8"/>
      <c r="F50" s="10"/>
    </row>
    <row r="51" spans="2:6" ht="14">
      <c r="B51" s="9"/>
      <c r="C51" s="8"/>
      <c r="D51" s="10"/>
      <c r="E51" s="8"/>
      <c r="F51" s="10"/>
    </row>
    <row r="52" spans="2:6" ht="15">
      <c r="B52" s="32"/>
      <c r="C52" s="8"/>
      <c r="D52" s="10"/>
      <c r="E52" s="8"/>
      <c r="F52" s="10"/>
    </row>
    <row r="53" spans="2:6" ht="14">
      <c r="B53" s="9"/>
      <c r="C53" s="8"/>
      <c r="D53" s="10"/>
      <c r="E53" s="8"/>
      <c r="F53" s="10"/>
    </row>
    <row r="54" spans="2:6" ht="14">
      <c r="B54" s="9"/>
      <c r="C54" s="8"/>
      <c r="D54" s="10"/>
      <c r="E54" s="8"/>
      <c r="F54" s="10"/>
    </row>
    <row r="55" spans="2:6" ht="14">
      <c r="C55" s="8"/>
      <c r="D55" s="10"/>
      <c r="E55" s="8"/>
      <c r="F55" s="10"/>
    </row>
    <row r="56" spans="2:6" ht="14">
      <c r="B56" s="9"/>
      <c r="C56" s="8"/>
      <c r="D56" s="10"/>
      <c r="E56" s="8"/>
      <c r="F56" s="10"/>
    </row>
    <row r="57" spans="2:6" ht="14">
      <c r="B57" s="9"/>
      <c r="C57" s="8"/>
      <c r="D57" s="10"/>
      <c r="E57" s="8"/>
      <c r="F57" s="10"/>
    </row>
    <row r="58" spans="2:6" ht="14">
      <c r="B58" s="9"/>
      <c r="C58" s="8"/>
      <c r="D58" s="10"/>
      <c r="E58" s="8"/>
      <c r="F58" s="10"/>
    </row>
    <row r="59" spans="2:6" ht="14">
      <c r="B59" s="9"/>
      <c r="C59" s="8"/>
      <c r="D59" s="10"/>
      <c r="E59" s="8"/>
      <c r="F59" s="10"/>
    </row>
    <row r="60" spans="2:6" ht="14">
      <c r="B60" s="9"/>
      <c r="C60" s="8"/>
      <c r="D60" s="10"/>
      <c r="E60" s="8"/>
      <c r="F60" s="10"/>
    </row>
    <row r="61" spans="2:6" ht="14">
      <c r="B61" s="9"/>
      <c r="C61" s="8"/>
      <c r="D61" s="10"/>
      <c r="E61" s="8"/>
      <c r="F61" s="10"/>
    </row>
    <row r="62" spans="2:6" ht="14">
      <c r="B62" s="9"/>
      <c r="C62" s="8"/>
      <c r="D62" s="10"/>
      <c r="E62" s="8"/>
      <c r="F62" s="10"/>
    </row>
    <row r="63" spans="2:6" ht="14">
      <c r="B63" s="9"/>
      <c r="C63" s="8"/>
      <c r="D63" s="10"/>
      <c r="E63" s="8"/>
      <c r="F63" s="10"/>
    </row>
    <row r="64" spans="2:6" ht="15">
      <c r="B64" s="32"/>
      <c r="C64" s="8"/>
      <c r="D64" s="10"/>
      <c r="E64" s="8"/>
      <c r="F64" s="10"/>
    </row>
    <row r="65" spans="2:6" ht="14">
      <c r="B65" s="9"/>
      <c r="C65" s="8"/>
      <c r="D65" s="10"/>
      <c r="E65" s="8"/>
      <c r="F65" s="10"/>
    </row>
    <row r="66" spans="2:6" ht="14">
      <c r="B66" s="9"/>
      <c r="C66" s="8"/>
      <c r="D66" s="10"/>
      <c r="E66" s="8"/>
      <c r="F66" s="10"/>
    </row>
    <row r="67" spans="2:6" ht="14">
      <c r="B67" s="9"/>
      <c r="C67" s="8"/>
      <c r="D67" s="10"/>
      <c r="E67" s="8"/>
      <c r="F67" s="10"/>
    </row>
    <row r="68" spans="2:6" ht="14">
      <c r="B68" s="9"/>
      <c r="C68" s="8"/>
      <c r="D68" s="10"/>
      <c r="E68" s="8"/>
      <c r="F68" s="10"/>
    </row>
    <row r="69" spans="2:6" ht="14">
      <c r="B69" s="9"/>
      <c r="C69" s="8"/>
      <c r="D69" s="10"/>
      <c r="E69" s="8"/>
      <c r="F69" s="10"/>
    </row>
    <row r="70" spans="2:6" ht="14">
      <c r="B70" s="9"/>
      <c r="C70" s="8"/>
      <c r="D70" s="10"/>
      <c r="E70" s="8"/>
      <c r="F70" s="10"/>
    </row>
    <row r="71" spans="2:6" ht="14">
      <c r="B71" s="9"/>
      <c r="C71" s="8"/>
      <c r="D71" s="10"/>
      <c r="E71" s="8"/>
      <c r="F71" s="10"/>
    </row>
    <row r="72" spans="2:6" ht="14">
      <c r="B72" s="9"/>
      <c r="C72" s="8"/>
      <c r="D72" s="10"/>
      <c r="E72" s="8"/>
      <c r="F72" s="10"/>
    </row>
    <row r="73" spans="2:6" ht="14">
      <c r="B73" s="9"/>
      <c r="C73" s="8"/>
      <c r="D73" s="10"/>
      <c r="E73" s="8"/>
      <c r="F73" s="10"/>
    </row>
    <row r="74" spans="2:6" ht="14">
      <c r="B74" s="9"/>
      <c r="C74" s="8"/>
      <c r="D74" s="10"/>
      <c r="E74" s="8"/>
      <c r="F74" s="10"/>
    </row>
    <row r="75" spans="2:6" ht="14">
      <c r="B75" s="9"/>
      <c r="C75" s="8"/>
      <c r="D75" s="10"/>
      <c r="E75" s="8"/>
      <c r="F75" s="10"/>
    </row>
    <row r="76" spans="2:6" ht="14">
      <c r="B76" s="9"/>
      <c r="C76" s="8"/>
      <c r="D76" s="10"/>
      <c r="E76" s="8"/>
      <c r="F76" s="10"/>
    </row>
    <row r="77" spans="2:6" ht="14">
      <c r="B77" s="9"/>
      <c r="C77" s="8"/>
      <c r="D77" s="10"/>
      <c r="E77" s="8"/>
      <c r="F77" s="10"/>
    </row>
    <row r="78" spans="2:6" ht="14">
      <c r="B78" s="9"/>
      <c r="C78" s="8"/>
      <c r="D78" s="10"/>
      <c r="E78" s="8"/>
      <c r="F78" s="10"/>
    </row>
    <row r="79" spans="2:6" ht="14">
      <c r="B79" s="9"/>
      <c r="C79" s="8"/>
      <c r="D79" s="10"/>
      <c r="E79" s="8"/>
      <c r="F79" s="10"/>
    </row>
    <row r="80" spans="2:6" ht="14">
      <c r="B80" s="9"/>
      <c r="C80" s="8"/>
      <c r="D80" s="10"/>
      <c r="E80" s="8"/>
      <c r="F80" s="10"/>
    </row>
    <row r="81" spans="2:6" ht="14">
      <c r="B81" s="9"/>
      <c r="C81" s="8"/>
      <c r="D81" s="10"/>
      <c r="E81" s="8"/>
      <c r="F81" s="10"/>
    </row>
    <row r="82" spans="2:6" ht="14">
      <c r="B82" s="9"/>
      <c r="C82" s="8"/>
      <c r="D82" s="10"/>
      <c r="E82" s="8"/>
      <c r="F82" s="10"/>
    </row>
    <row r="83" spans="2:6" ht="14">
      <c r="B83" s="9"/>
      <c r="C83" s="8"/>
      <c r="D83" s="10"/>
      <c r="E83" s="8"/>
      <c r="F83" s="10"/>
    </row>
    <row r="84" spans="2:6" ht="14">
      <c r="B84" s="9"/>
      <c r="C84" s="8"/>
      <c r="D84" s="10"/>
      <c r="E84" s="8"/>
      <c r="F84" s="10"/>
    </row>
    <row r="85" spans="2:6" ht="14">
      <c r="B85" s="9"/>
      <c r="C85" s="8"/>
      <c r="D85" s="10"/>
      <c r="E85" s="8"/>
      <c r="F85" s="10"/>
    </row>
    <row r="86" spans="2:6" ht="14">
      <c r="B86" s="9"/>
      <c r="C86" s="8"/>
      <c r="D86" s="10"/>
      <c r="E86" s="8"/>
      <c r="F86" s="10"/>
    </row>
    <row r="87" spans="2:6" ht="14">
      <c r="B87" s="9"/>
      <c r="C87" s="8"/>
      <c r="D87" s="10"/>
      <c r="E87" s="8"/>
      <c r="F87" s="10"/>
    </row>
    <row r="88" spans="2:6" ht="14">
      <c r="B88" s="9"/>
      <c r="C88" s="8"/>
      <c r="D88" s="10"/>
      <c r="E88" s="8"/>
      <c r="F88" s="10"/>
    </row>
    <row r="89" spans="2:6" ht="14">
      <c r="B89" s="9"/>
      <c r="C89" s="8"/>
      <c r="D89" s="10"/>
      <c r="E89" s="8"/>
      <c r="F89" s="10"/>
    </row>
    <row r="90" spans="2:6" ht="14">
      <c r="B90" s="9"/>
      <c r="C90" s="8"/>
      <c r="D90" s="10"/>
      <c r="E90" s="8"/>
      <c r="F90" s="10"/>
    </row>
    <row r="91" spans="2:6" ht="14">
      <c r="B91" s="9"/>
      <c r="C91" s="8"/>
      <c r="D91" s="10"/>
      <c r="E91" s="8"/>
      <c r="F91" s="10"/>
    </row>
    <row r="92" spans="2:6" ht="14">
      <c r="B92" s="9"/>
      <c r="C92" s="8"/>
      <c r="D92" s="10"/>
      <c r="E92" s="8"/>
      <c r="F92" s="10"/>
    </row>
    <row r="93" spans="2:6" ht="14">
      <c r="B93" s="9"/>
      <c r="C93" s="8"/>
      <c r="D93" s="10"/>
      <c r="E93" s="8"/>
      <c r="F93" s="10"/>
    </row>
    <row r="94" spans="2:6" ht="14">
      <c r="B94" s="9"/>
      <c r="C94" s="8"/>
      <c r="D94" s="10"/>
      <c r="E94" s="8"/>
      <c r="F94" s="10"/>
    </row>
    <row r="95" spans="2:6" ht="14">
      <c r="B95" s="9"/>
      <c r="C95" s="8"/>
      <c r="D95" s="10"/>
      <c r="E95" s="8"/>
      <c r="F95" s="10"/>
    </row>
    <row r="96" spans="2:6" ht="14">
      <c r="B96" s="9"/>
      <c r="C96" s="8"/>
      <c r="D96" s="10"/>
      <c r="E96" s="8"/>
      <c r="F96" s="10"/>
    </row>
    <row r="97" spans="2:6" ht="14">
      <c r="B97" s="9"/>
      <c r="C97" s="8"/>
      <c r="D97" s="10"/>
      <c r="E97" s="8"/>
      <c r="F97" s="10"/>
    </row>
    <row r="98" spans="2:6" ht="14">
      <c r="B98" s="9"/>
      <c r="C98" s="8"/>
      <c r="D98" s="10"/>
      <c r="E98" s="8"/>
      <c r="F98" s="10"/>
    </row>
    <row r="99" spans="2:6" ht="14">
      <c r="B99" s="9"/>
      <c r="C99" s="8"/>
      <c r="D99" s="10"/>
      <c r="E99" s="8"/>
      <c r="F99" s="10"/>
    </row>
    <row r="100" spans="2:6" ht="14">
      <c r="B100" s="9"/>
      <c r="C100" s="8"/>
      <c r="D100" s="10"/>
      <c r="E100" s="8"/>
      <c r="F100" s="10"/>
    </row>
    <row r="101" spans="2:6" ht="14">
      <c r="B101" s="9"/>
      <c r="C101" s="8"/>
      <c r="D101" s="10"/>
      <c r="E101" s="8"/>
      <c r="F101" s="10"/>
    </row>
    <row r="102" spans="2:6" ht="14">
      <c r="B102" s="9"/>
      <c r="C102" s="8"/>
      <c r="D102" s="10"/>
      <c r="E102" s="8"/>
      <c r="F102" s="10"/>
    </row>
    <row r="103" spans="2:6" ht="14">
      <c r="B103" s="9"/>
      <c r="C103" s="8"/>
      <c r="D103" s="10"/>
      <c r="E103" s="8"/>
      <c r="F103" s="10"/>
    </row>
    <row r="104" spans="2:6" ht="14">
      <c r="B104" s="9"/>
      <c r="C104" s="8"/>
      <c r="D104" s="10"/>
      <c r="E104" s="8"/>
      <c r="F104" s="10"/>
    </row>
    <row r="105" spans="2:6" ht="14">
      <c r="B105" s="9"/>
      <c r="C105" s="8"/>
      <c r="D105" s="10"/>
      <c r="E105" s="8"/>
      <c r="F105" s="10"/>
    </row>
    <row r="106" spans="2:6" ht="14">
      <c r="B106" s="9"/>
      <c r="C106" s="8"/>
      <c r="D106" s="10"/>
      <c r="E106" s="8"/>
      <c r="F106" s="10"/>
    </row>
    <row r="107" spans="2:6" ht="14">
      <c r="B107" s="9"/>
      <c r="C107" s="8"/>
      <c r="D107" s="10"/>
      <c r="E107" s="8"/>
      <c r="F107" s="10"/>
    </row>
    <row r="108" spans="2:6" ht="14">
      <c r="B108" s="9"/>
      <c r="C108" s="8"/>
      <c r="D108" s="10"/>
      <c r="E108" s="8"/>
      <c r="F108" s="10"/>
    </row>
    <row r="109" spans="2:6" ht="14">
      <c r="B109" s="9"/>
      <c r="C109" s="8"/>
      <c r="D109" s="10"/>
      <c r="E109" s="8"/>
      <c r="F109" s="10"/>
    </row>
    <row r="110" spans="2:6" ht="14">
      <c r="B110" s="9"/>
      <c r="C110" s="8"/>
      <c r="D110" s="10"/>
      <c r="E110" s="8"/>
      <c r="F110" s="10"/>
    </row>
    <row r="111" spans="2:6" ht="14">
      <c r="B111" s="9"/>
      <c r="C111" s="8"/>
      <c r="D111" s="10"/>
      <c r="E111" s="8"/>
      <c r="F111" s="10"/>
    </row>
    <row r="112" spans="2:6" ht="14">
      <c r="B112" s="9"/>
      <c r="C112" s="8"/>
      <c r="D112" s="10"/>
      <c r="E112" s="8"/>
      <c r="F112" s="10"/>
    </row>
    <row r="113" spans="2:6" ht="14">
      <c r="B113" s="9"/>
      <c r="C113" s="8"/>
      <c r="D113" s="10"/>
      <c r="E113" s="8"/>
      <c r="F113" s="10"/>
    </row>
    <row r="114" spans="2:6" ht="14">
      <c r="B114" s="9"/>
      <c r="C114" s="8"/>
      <c r="D114" s="10"/>
      <c r="E114" s="8"/>
      <c r="F114" s="10"/>
    </row>
    <row r="115" spans="2:6" ht="14">
      <c r="B115" s="9"/>
      <c r="C115" s="8"/>
      <c r="D115" s="10"/>
      <c r="E115" s="8"/>
      <c r="F115" s="10"/>
    </row>
    <row r="116" spans="2:6" ht="14">
      <c r="B116" s="9"/>
      <c r="C116" s="8"/>
      <c r="D116" s="10"/>
      <c r="E116" s="8"/>
      <c r="F116" s="10"/>
    </row>
    <row r="117" spans="2:6" ht="14">
      <c r="B117" s="9"/>
      <c r="C117" s="8"/>
      <c r="D117" s="10"/>
      <c r="E117" s="8"/>
      <c r="F117" s="10"/>
    </row>
    <row r="118" spans="2:6" ht="14">
      <c r="B118" s="9"/>
      <c r="C118" s="8"/>
      <c r="D118" s="10"/>
      <c r="E118" s="8"/>
      <c r="F118" s="10"/>
    </row>
    <row r="119" spans="2:6" ht="14">
      <c r="B119" s="9"/>
      <c r="C119" s="8"/>
      <c r="D119" s="10"/>
      <c r="E119" s="8"/>
      <c r="F119" s="10"/>
    </row>
    <row r="120" spans="2:6" ht="14">
      <c r="B120" s="9"/>
      <c r="C120" s="8"/>
      <c r="D120" s="10"/>
      <c r="E120" s="8"/>
      <c r="F120" s="10"/>
    </row>
    <row r="121" spans="2:6" ht="14">
      <c r="B121" s="9"/>
      <c r="C121" s="8"/>
      <c r="D121" s="10"/>
      <c r="E121" s="8"/>
      <c r="F121" s="10"/>
    </row>
    <row r="122" spans="2:6" ht="14">
      <c r="B122" s="9"/>
      <c r="C122" s="8"/>
      <c r="D122" s="10"/>
      <c r="E122" s="8"/>
      <c r="F122" s="10"/>
    </row>
    <row r="123" spans="2:6" ht="14">
      <c r="B123" s="9"/>
      <c r="C123" s="8"/>
      <c r="D123" s="10"/>
      <c r="E123" s="8"/>
      <c r="F123" s="10"/>
    </row>
    <row r="124" spans="2:6" ht="14">
      <c r="B124" s="9"/>
      <c r="C124" s="8"/>
      <c r="D124" s="10"/>
      <c r="E124" s="8"/>
      <c r="F124" s="10"/>
    </row>
    <row r="125" spans="2:6" ht="14">
      <c r="B125" s="9"/>
      <c r="C125" s="8"/>
      <c r="D125" s="10"/>
      <c r="E125" s="8"/>
      <c r="F125" s="10"/>
    </row>
    <row r="126" spans="2:6" ht="14">
      <c r="B126" s="9"/>
      <c r="C126" s="8"/>
      <c r="D126" s="10"/>
      <c r="E126" s="8"/>
      <c r="F126" s="10"/>
    </row>
    <row r="127" spans="2:6" ht="14">
      <c r="B127" s="9"/>
      <c r="C127" s="8"/>
      <c r="D127" s="10"/>
      <c r="E127" s="8"/>
      <c r="F127" s="10"/>
    </row>
    <row r="128" spans="2:6" ht="14">
      <c r="B128" s="9"/>
      <c r="C128" s="8"/>
      <c r="D128" s="10"/>
      <c r="E128" s="8"/>
      <c r="F128" s="10"/>
    </row>
    <row r="129" spans="2:6" ht="14">
      <c r="B129" s="9"/>
      <c r="C129" s="8"/>
      <c r="D129" s="10"/>
      <c r="E129" s="8"/>
      <c r="F129" s="10"/>
    </row>
    <row r="130" spans="2:6" ht="14">
      <c r="B130" s="9"/>
      <c r="C130" s="8"/>
      <c r="D130" s="10"/>
      <c r="E130" s="8"/>
      <c r="F130" s="10"/>
    </row>
    <row r="131" spans="2:6" ht="14">
      <c r="B131" s="9"/>
      <c r="C131" s="8"/>
      <c r="D131" s="10"/>
      <c r="E131" s="8"/>
      <c r="F131" s="10"/>
    </row>
    <row r="132" spans="2:6" ht="14">
      <c r="B132" s="9"/>
      <c r="C132" s="8"/>
      <c r="D132" s="10"/>
      <c r="E132" s="8"/>
      <c r="F132" s="10"/>
    </row>
    <row r="133" spans="2:6" ht="14">
      <c r="B133" s="9"/>
      <c r="C133" s="8"/>
      <c r="D133" s="10"/>
      <c r="E133" s="8"/>
      <c r="F133" s="10"/>
    </row>
    <row r="134" spans="2:6" ht="14">
      <c r="B134" s="9"/>
      <c r="C134" s="8"/>
      <c r="D134" s="10"/>
      <c r="E134" s="8"/>
      <c r="F134" s="10"/>
    </row>
    <row r="135" spans="2:6" ht="14">
      <c r="B135" s="9"/>
      <c r="C135" s="8"/>
      <c r="D135" s="10"/>
      <c r="E135" s="8"/>
      <c r="F135" s="10"/>
    </row>
    <row r="136" spans="2:6" ht="14">
      <c r="B136" s="9"/>
      <c r="C136" s="8"/>
      <c r="D136" s="10"/>
      <c r="E136" s="8"/>
      <c r="F136" s="10"/>
    </row>
    <row r="137" spans="2:6" ht="14">
      <c r="B137" s="9"/>
      <c r="C137" s="8"/>
      <c r="D137" s="10"/>
      <c r="E137" s="8"/>
      <c r="F137" s="10"/>
    </row>
    <row r="138" spans="2:6" ht="14">
      <c r="B138" s="9"/>
      <c r="C138" s="8"/>
      <c r="D138" s="10"/>
      <c r="E138" s="8"/>
      <c r="F138" s="10"/>
    </row>
    <row r="139" spans="2:6" ht="14">
      <c r="B139" s="9"/>
      <c r="C139" s="8"/>
      <c r="D139" s="10"/>
      <c r="E139" s="8"/>
      <c r="F139" s="10"/>
    </row>
    <row r="140" spans="2:6" ht="14">
      <c r="B140" s="9"/>
      <c r="C140" s="8"/>
      <c r="D140" s="10"/>
      <c r="E140" s="8"/>
      <c r="F140" s="10"/>
    </row>
    <row r="141" spans="2:6" ht="14">
      <c r="B141" s="9"/>
      <c r="C141" s="8"/>
      <c r="D141" s="10"/>
      <c r="E141" s="8"/>
      <c r="F141" s="10"/>
    </row>
    <row r="142" spans="2:6" ht="14">
      <c r="B142" s="9"/>
      <c r="C142" s="8"/>
      <c r="D142" s="10"/>
      <c r="E142" s="8"/>
      <c r="F142" s="10"/>
    </row>
    <row r="143" spans="2:6" ht="14">
      <c r="B143" s="9"/>
      <c r="C143" s="8"/>
      <c r="D143" s="10"/>
      <c r="E143" s="8"/>
      <c r="F143" s="10"/>
    </row>
    <row r="144" spans="2:6" ht="14">
      <c r="B144" s="9"/>
      <c r="C144" s="8"/>
      <c r="D144" s="10"/>
      <c r="E144" s="8"/>
      <c r="F144" s="10"/>
    </row>
    <row r="145" spans="2:6" ht="14">
      <c r="B145" s="9"/>
      <c r="C145" s="8"/>
      <c r="D145" s="10"/>
      <c r="E145" s="8"/>
      <c r="F145" s="10"/>
    </row>
    <row r="146" spans="2:6" ht="14">
      <c r="B146" s="9"/>
      <c r="C146" s="8"/>
      <c r="D146" s="10"/>
      <c r="E146" s="8"/>
      <c r="F146" s="10"/>
    </row>
    <row r="147" spans="2:6" ht="14">
      <c r="B147" s="9"/>
      <c r="C147" s="8"/>
      <c r="D147" s="10"/>
      <c r="E147" s="8"/>
      <c r="F147" s="10"/>
    </row>
    <row r="148" spans="2:6" ht="14">
      <c r="B148" s="9"/>
      <c r="C148" s="8"/>
      <c r="D148" s="10"/>
      <c r="E148" s="8"/>
      <c r="F148" s="10"/>
    </row>
    <row r="149" spans="2:6" ht="14">
      <c r="B149" s="9"/>
      <c r="C149" s="8"/>
      <c r="D149" s="10"/>
      <c r="E149" s="8"/>
      <c r="F149" s="10"/>
    </row>
    <row r="150" spans="2:6" ht="14">
      <c r="B150" s="9"/>
      <c r="C150" s="8"/>
      <c r="D150" s="10"/>
      <c r="E150" s="8"/>
      <c r="F150" s="10"/>
    </row>
    <row r="151" spans="2:6" ht="14">
      <c r="B151" s="9"/>
      <c r="C151" s="8"/>
      <c r="D151" s="10"/>
      <c r="E151" s="8"/>
      <c r="F151" s="10"/>
    </row>
    <row r="152" spans="2:6" ht="14">
      <c r="B152" s="9"/>
      <c r="C152" s="8"/>
      <c r="D152" s="10"/>
      <c r="E152" s="8"/>
      <c r="F152" s="10"/>
    </row>
    <row r="153" spans="2:6" ht="14">
      <c r="B153" s="9"/>
      <c r="C153" s="8"/>
      <c r="D153" s="10"/>
      <c r="E153" s="8"/>
      <c r="F153" s="10"/>
    </row>
    <row r="154" spans="2:6" ht="14">
      <c r="B154" s="9"/>
      <c r="C154" s="8"/>
      <c r="D154" s="10"/>
      <c r="E154" s="8"/>
      <c r="F154" s="10"/>
    </row>
    <row r="155" spans="2:6" ht="14">
      <c r="B155" s="9"/>
      <c r="C155" s="8"/>
      <c r="D155" s="10"/>
      <c r="E155" s="8"/>
      <c r="F155" s="10"/>
    </row>
    <row r="156" spans="2:6" ht="14">
      <c r="B156" s="9"/>
      <c r="C156" s="8"/>
      <c r="D156" s="10"/>
      <c r="E156" s="8"/>
      <c r="F156" s="10"/>
    </row>
    <row r="157" spans="2:6" ht="14">
      <c r="B157" s="9"/>
      <c r="C157" s="8"/>
      <c r="D157" s="10"/>
      <c r="E157" s="8"/>
      <c r="F157" s="10"/>
    </row>
    <row r="158" spans="2:6" ht="14">
      <c r="B158" s="9"/>
      <c r="C158" s="8"/>
      <c r="D158" s="10"/>
      <c r="E158" s="8"/>
      <c r="F158" s="10"/>
    </row>
    <row r="159" spans="2:6" ht="14">
      <c r="B159" s="9"/>
      <c r="C159" s="8"/>
      <c r="D159" s="10"/>
      <c r="E159" s="8"/>
      <c r="F159" s="10"/>
    </row>
    <row r="160" spans="2:6" ht="14">
      <c r="B160" s="9"/>
      <c r="C160" s="8"/>
      <c r="D160" s="10"/>
      <c r="E160" s="8"/>
      <c r="F160" s="10"/>
    </row>
    <row r="161" spans="2:6" ht="14">
      <c r="B161" s="9"/>
      <c r="C161" s="8"/>
      <c r="D161" s="10"/>
      <c r="E161" s="8"/>
      <c r="F161" s="10"/>
    </row>
    <row r="162" spans="2:6" ht="14">
      <c r="B162" s="9"/>
      <c r="C162" s="8"/>
      <c r="D162" s="10"/>
      <c r="E162" s="8"/>
      <c r="F162" s="10"/>
    </row>
    <row r="163" spans="2:6" ht="14">
      <c r="B163" s="9"/>
      <c r="C163" s="8"/>
      <c r="D163" s="10"/>
      <c r="E163" s="8"/>
      <c r="F163" s="10"/>
    </row>
    <row r="164" spans="2:6" ht="14">
      <c r="B164" s="9"/>
      <c r="C164" s="8"/>
      <c r="D164" s="10"/>
      <c r="E164" s="8"/>
      <c r="F164" s="10"/>
    </row>
    <row r="165" spans="2:6" ht="14">
      <c r="B165" s="9"/>
      <c r="C165" s="8"/>
      <c r="D165" s="10"/>
      <c r="E165" s="8"/>
      <c r="F165" s="10"/>
    </row>
    <row r="166" spans="2:6" ht="14">
      <c r="B166" s="9"/>
      <c r="C166" s="8"/>
      <c r="D166" s="10"/>
      <c r="E166" s="8"/>
      <c r="F166" s="10"/>
    </row>
    <row r="167" spans="2:6" ht="14">
      <c r="B167" s="9"/>
      <c r="C167" s="8"/>
      <c r="D167" s="10"/>
      <c r="E167" s="8"/>
      <c r="F167" s="10"/>
    </row>
    <row r="168" spans="2:6" ht="14">
      <c r="B168" s="9"/>
      <c r="C168" s="8"/>
      <c r="D168" s="10"/>
      <c r="E168" s="8"/>
      <c r="F168" s="10"/>
    </row>
    <row r="169" spans="2:6" ht="14">
      <c r="B169" s="9"/>
      <c r="C169" s="8"/>
      <c r="D169" s="10"/>
      <c r="E169" s="8"/>
      <c r="F169" s="10"/>
    </row>
    <row r="170" spans="2:6" ht="14">
      <c r="B170" s="9"/>
      <c r="C170" s="8"/>
      <c r="D170" s="10"/>
      <c r="E170" s="8"/>
      <c r="F170" s="10"/>
    </row>
    <row r="171" spans="2:6" ht="14">
      <c r="B171" s="9"/>
      <c r="C171" s="8"/>
      <c r="D171" s="10"/>
      <c r="E171" s="8"/>
      <c r="F171" s="10"/>
    </row>
    <row r="172" spans="2:6" ht="14">
      <c r="B172" s="9"/>
      <c r="C172" s="8"/>
      <c r="D172" s="10"/>
      <c r="E172" s="8"/>
      <c r="F172" s="10"/>
    </row>
    <row r="173" spans="2:6" ht="14">
      <c r="B173" s="9"/>
      <c r="C173" s="8"/>
      <c r="D173" s="10"/>
      <c r="E173" s="8"/>
      <c r="F173" s="10"/>
    </row>
    <row r="174" spans="2:6" ht="14">
      <c r="B174" s="9"/>
      <c r="C174" s="8"/>
      <c r="D174" s="10"/>
      <c r="E174" s="8"/>
      <c r="F174" s="10"/>
    </row>
    <row r="175" spans="2:6" ht="14">
      <c r="B175" s="9"/>
      <c r="C175" s="8"/>
      <c r="D175" s="10"/>
      <c r="E175" s="8"/>
      <c r="F175" s="10"/>
    </row>
    <row r="176" spans="2:6" ht="14">
      <c r="B176" s="9"/>
      <c r="C176" s="8"/>
      <c r="D176" s="10"/>
      <c r="E176" s="8"/>
      <c r="F176" s="10"/>
    </row>
    <row r="177" spans="2:6" ht="14">
      <c r="B177" s="9"/>
      <c r="C177" s="8"/>
      <c r="D177" s="10"/>
      <c r="E177" s="8"/>
      <c r="F177" s="10"/>
    </row>
  </sheetData>
  <mergeCells count="3">
    <mergeCell ref="B17:D17"/>
    <mergeCell ref="B23:D23"/>
    <mergeCell ref="B38:G38"/>
  </mergeCells>
  <phoneticPr fontId="2"/>
  <conditionalFormatting sqref="C33">
    <cfRule type="cellIs" dxfId="38" priority="1" operator="lessThan">
      <formula>0</formula>
    </cfRule>
  </conditionalFormatting>
  <pageMargins left="0.25" right="0.25" top="0.75" bottom="0.75" header="0.3" footer="0.3"/>
  <pageSetup scale="59" orientation="portrait" horizontalDpi="4294967292" verticalDpi="4294967292"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Debt Challenge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Freddom challenge Spreadsheet</dc:title>
  <dc:subject>Allegacy Financial Health + Wellbeing</dc:subject>
  <dc:creator>https://www.allegacy.org/tools-tips/financial-health-wellbeing/</dc:creator>
  <cp:keywords>Debt Reduction budget</cp:keywords>
  <dc:description/>
  <cp:lastModifiedBy>Colleen King</cp:lastModifiedBy>
  <cp:lastPrinted>2021-06-02T22:19:34Z</cp:lastPrinted>
  <dcterms:created xsi:type="dcterms:W3CDTF">2010-08-02T16:07:35Z</dcterms:created>
  <dcterms:modified xsi:type="dcterms:W3CDTF">2021-06-29T17:32:15Z</dcterms:modified>
  <cp:category>Debt Reduction</cp:category>
</cp:coreProperties>
</file>